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協力課\R2_長野県公共図書館概況調査\R2概況調査【掲載用】\作業用\"/>
    </mc:Choice>
  </mc:AlternateContent>
  <bookViews>
    <workbookView xWindow="0" yWindow="0" windowWidth="20490" windowHeight="7305"/>
  </bookViews>
  <sheets>
    <sheet name="５ 資料" sheetId="1" r:id="rId1"/>
  </sheets>
  <definedNames>
    <definedName name="_xlnm.Print_Area" localSheetId="0">'５ 資料'!$A$1:$O$150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2" i="1" l="1"/>
  <c r="S142" i="1"/>
  <c r="N142" i="1"/>
  <c r="M142" i="1"/>
  <c r="L142" i="1"/>
  <c r="J142" i="1"/>
  <c r="I142" i="1"/>
  <c r="H142" i="1"/>
  <c r="G142" i="1"/>
  <c r="F142" i="1"/>
  <c r="E142" i="1"/>
  <c r="D142" i="1"/>
  <c r="C142" i="1"/>
  <c r="O142" i="1" s="1"/>
  <c r="K141" i="1"/>
  <c r="O140" i="1"/>
  <c r="K140" i="1"/>
  <c r="O139" i="1"/>
  <c r="K139" i="1"/>
  <c r="O138" i="1"/>
  <c r="K138" i="1"/>
  <c r="O137" i="1"/>
  <c r="K137" i="1"/>
  <c r="O136" i="1"/>
  <c r="K136" i="1"/>
  <c r="O135" i="1"/>
  <c r="K135" i="1"/>
  <c r="O134" i="1"/>
  <c r="K134" i="1"/>
  <c r="O133" i="1"/>
  <c r="K133" i="1"/>
  <c r="O132" i="1"/>
  <c r="K132" i="1"/>
  <c r="O131" i="1"/>
  <c r="K131" i="1"/>
  <c r="O130" i="1"/>
  <c r="K130" i="1"/>
  <c r="O129" i="1"/>
  <c r="K129" i="1"/>
  <c r="O128" i="1"/>
  <c r="K128" i="1"/>
  <c r="O127" i="1"/>
  <c r="K127" i="1"/>
  <c r="O126" i="1"/>
  <c r="K126" i="1"/>
  <c r="O125" i="1"/>
  <c r="K125" i="1"/>
  <c r="O124" i="1"/>
  <c r="K124" i="1"/>
  <c r="O123" i="1"/>
  <c r="K123" i="1"/>
  <c r="O122" i="1"/>
  <c r="K122" i="1"/>
  <c r="O121" i="1"/>
  <c r="K121" i="1"/>
  <c r="O120" i="1"/>
  <c r="K120" i="1"/>
  <c r="O119" i="1"/>
  <c r="K119" i="1"/>
  <c r="O118" i="1"/>
  <c r="K118" i="1"/>
  <c r="O117" i="1"/>
  <c r="K117" i="1"/>
  <c r="O110" i="1"/>
  <c r="O109" i="1"/>
  <c r="K109" i="1"/>
  <c r="O108" i="1"/>
  <c r="K108" i="1"/>
  <c r="O107" i="1"/>
  <c r="K107" i="1"/>
  <c r="O106" i="1"/>
  <c r="K106" i="1"/>
  <c r="O105" i="1"/>
  <c r="K105" i="1"/>
  <c r="O104" i="1"/>
  <c r="K104" i="1"/>
  <c r="O103" i="1"/>
  <c r="K103" i="1"/>
  <c r="O102" i="1"/>
  <c r="K102" i="1"/>
  <c r="O101" i="1"/>
  <c r="K101" i="1"/>
  <c r="O100" i="1"/>
  <c r="K100" i="1"/>
  <c r="K99" i="1"/>
  <c r="O98" i="1"/>
  <c r="K98" i="1"/>
  <c r="O97" i="1"/>
  <c r="K97" i="1"/>
  <c r="O96" i="1"/>
  <c r="K96" i="1"/>
  <c r="K95" i="1"/>
  <c r="K94" i="1"/>
  <c r="K93" i="1"/>
  <c r="K92" i="1"/>
  <c r="O91" i="1"/>
  <c r="K91" i="1"/>
  <c r="O90" i="1"/>
  <c r="K90" i="1"/>
  <c r="K89" i="1"/>
  <c r="K88" i="1"/>
  <c r="O87" i="1"/>
  <c r="K87" i="1"/>
  <c r="O86" i="1"/>
  <c r="K86" i="1"/>
  <c r="O85" i="1"/>
  <c r="K85" i="1"/>
  <c r="O84" i="1"/>
  <c r="K84" i="1"/>
  <c r="O83" i="1"/>
  <c r="K83" i="1"/>
  <c r="O82" i="1"/>
  <c r="K82" i="1"/>
  <c r="K81" i="1"/>
  <c r="K80" i="1"/>
  <c r="K73" i="1"/>
  <c r="K72" i="1"/>
  <c r="K71" i="1"/>
  <c r="K70" i="1"/>
  <c r="K69" i="1"/>
  <c r="K68" i="1"/>
  <c r="O67" i="1"/>
  <c r="K67" i="1"/>
  <c r="O66" i="1"/>
  <c r="K66" i="1"/>
  <c r="O65" i="1"/>
  <c r="K65" i="1"/>
  <c r="O64" i="1"/>
  <c r="K64" i="1"/>
  <c r="O63" i="1"/>
  <c r="K63" i="1"/>
  <c r="O62" i="1"/>
  <c r="K62" i="1"/>
  <c r="O61" i="1"/>
  <c r="K61" i="1"/>
  <c r="O60" i="1"/>
  <c r="K60" i="1"/>
  <c r="O59" i="1"/>
  <c r="K59" i="1"/>
  <c r="O58" i="1"/>
  <c r="K58" i="1"/>
  <c r="O57" i="1"/>
  <c r="K57" i="1"/>
  <c r="O56" i="1"/>
  <c r="K56" i="1"/>
  <c r="O55" i="1"/>
  <c r="K55" i="1"/>
  <c r="O54" i="1"/>
  <c r="K54" i="1"/>
  <c r="O53" i="1"/>
  <c r="K53" i="1"/>
  <c r="O52" i="1"/>
  <c r="K52" i="1"/>
  <c r="O51" i="1"/>
  <c r="K51" i="1"/>
  <c r="K50" i="1"/>
  <c r="K49" i="1"/>
  <c r="K48" i="1"/>
  <c r="K47" i="1"/>
  <c r="K46" i="1"/>
  <c r="K45" i="1"/>
  <c r="K44" i="1"/>
  <c r="K43" i="1"/>
  <c r="K36" i="1"/>
  <c r="K35" i="1"/>
  <c r="K34" i="1"/>
  <c r="K33" i="1"/>
  <c r="K32" i="1"/>
  <c r="K31" i="1"/>
  <c r="K30" i="1"/>
  <c r="K29" i="1"/>
  <c r="K28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K20" i="1"/>
  <c r="K19" i="1"/>
  <c r="K18" i="1"/>
  <c r="K17" i="1"/>
  <c r="K16" i="1"/>
  <c r="K15" i="1"/>
  <c r="K14" i="1"/>
  <c r="K13" i="1"/>
  <c r="K12" i="1"/>
  <c r="K11" i="1"/>
  <c r="O10" i="1"/>
  <c r="K10" i="1"/>
  <c r="O9" i="1"/>
  <c r="K9" i="1"/>
  <c r="O8" i="1"/>
  <c r="K8" i="1"/>
  <c r="O7" i="1"/>
  <c r="K7" i="1"/>
  <c r="K142" i="1" l="1"/>
</calcChain>
</file>

<file path=xl/sharedStrings.xml><?xml version="1.0" encoding="utf-8"?>
<sst xmlns="http://schemas.openxmlformats.org/spreadsheetml/2006/main" count="377" uniqueCount="232">
  <si>
    <t>５ 資料</t>
    <rPh sb="2" eb="4">
      <t>シリョウ</t>
    </rPh>
    <phoneticPr fontId="4"/>
  </si>
  <si>
    <t>館名</t>
    <phoneticPr fontId="4"/>
  </si>
  <si>
    <t>資　　　　　　　　　　　　　　　　　　　　　料</t>
    <rPh sb="0" eb="23">
      <t>シリョウ</t>
    </rPh>
    <phoneticPr fontId="4"/>
  </si>
  <si>
    <t>人口１人当
蔵書冊数</t>
    <rPh sb="0" eb="2">
      <t>ジンコウ</t>
    </rPh>
    <rPh sb="2" eb="4">
      <t>１ニン</t>
    </rPh>
    <rPh sb="4" eb="5">
      <t>ア</t>
    </rPh>
    <rPh sb="6" eb="8">
      <t>ゾウショ</t>
    </rPh>
    <rPh sb="8" eb="10">
      <t>サツスウ</t>
    </rPh>
    <phoneticPr fontId="4"/>
  </si>
  <si>
    <t>システム未登録
コレクション</t>
    <rPh sb="4" eb="7">
      <t>ミトウロク</t>
    </rPh>
    <phoneticPr fontId="4"/>
  </si>
  <si>
    <t>蔵書冊数</t>
    <rPh sb="0" eb="2">
      <t>ゾウショ</t>
    </rPh>
    <rPh sb="2" eb="4">
      <t>サッスウ</t>
    </rPh>
    <phoneticPr fontId="4"/>
  </si>
  <si>
    <t>年間受入冊数</t>
    <rPh sb="0" eb="2">
      <t>ネンカン</t>
    </rPh>
    <rPh sb="2" eb="4">
      <t>ウケイ</t>
    </rPh>
    <rPh sb="4" eb="6">
      <t>サッスウ</t>
    </rPh>
    <phoneticPr fontId="4"/>
  </si>
  <si>
    <t>開架図書冊数</t>
    <rPh sb="0" eb="1">
      <t>カイ</t>
    </rPh>
    <rPh sb="1" eb="2">
      <t>ショカ</t>
    </rPh>
    <rPh sb="2" eb="4">
      <t>トショ</t>
    </rPh>
    <rPh sb="4" eb="6">
      <t>サツスウ</t>
    </rPh>
    <phoneticPr fontId="4"/>
  </si>
  <si>
    <t>開架率</t>
    <rPh sb="0" eb="1">
      <t>カイ</t>
    </rPh>
    <rPh sb="1" eb="2">
      <t>カ</t>
    </rPh>
    <rPh sb="2" eb="3">
      <t>リツ</t>
    </rPh>
    <phoneticPr fontId="4"/>
  </si>
  <si>
    <t>年間除籍冊数</t>
    <rPh sb="0" eb="2">
      <t>ネンカン</t>
    </rPh>
    <rPh sb="2" eb="4">
      <t>ジョセキ</t>
    </rPh>
    <rPh sb="4" eb="6">
      <t>サツスウ</t>
    </rPh>
    <phoneticPr fontId="4"/>
  </si>
  <si>
    <t>受入雑誌数</t>
    <rPh sb="0" eb="2">
      <t>ウケイ</t>
    </rPh>
    <rPh sb="2" eb="4">
      <t>ザッシ</t>
    </rPh>
    <rPh sb="4" eb="5">
      <t>スウ</t>
    </rPh>
    <phoneticPr fontId="4"/>
  </si>
  <si>
    <t>受入新聞数</t>
    <rPh sb="0" eb="2">
      <t>ウケイ</t>
    </rPh>
    <rPh sb="2" eb="4">
      <t>シンブン</t>
    </rPh>
    <rPh sb="4" eb="5">
      <t>スウ</t>
    </rPh>
    <phoneticPr fontId="4"/>
  </si>
  <si>
    <t>うち児童</t>
    <rPh sb="2" eb="4">
      <t>ジドウヨウ</t>
    </rPh>
    <phoneticPr fontId="4"/>
  </si>
  <si>
    <t>うち外国語</t>
    <rPh sb="0" eb="5">
      <t>ウチガイコクゴ</t>
    </rPh>
    <phoneticPr fontId="4"/>
  </si>
  <si>
    <t>うち購入
冊数</t>
    <rPh sb="2" eb="4">
      <t>コウニュウ</t>
    </rPh>
    <rPh sb="5" eb="7">
      <t>サツスウ</t>
    </rPh>
    <phoneticPr fontId="4"/>
  </si>
  <si>
    <t>うち外国語</t>
    <rPh sb="2" eb="5">
      <t>ガイコクゴ</t>
    </rPh>
    <phoneticPr fontId="4"/>
  </si>
  <si>
    <t>冊</t>
    <rPh sb="0" eb="1">
      <t>サツスウ</t>
    </rPh>
    <phoneticPr fontId="4"/>
  </si>
  <si>
    <t>冊</t>
    <rPh sb="0" eb="1">
      <t>サツ</t>
    </rPh>
    <phoneticPr fontId="4"/>
  </si>
  <si>
    <t>％</t>
    <phoneticPr fontId="4"/>
  </si>
  <si>
    <t>種</t>
    <rPh sb="0" eb="1">
      <t>シュ</t>
    </rPh>
    <phoneticPr fontId="4"/>
  </si>
  <si>
    <t>有無</t>
    <rPh sb="0" eb="2">
      <t>ウム</t>
    </rPh>
    <phoneticPr fontId="4"/>
  </si>
  <si>
    <t>コレクション名</t>
    <rPh sb="6" eb="7">
      <t>メイ</t>
    </rPh>
    <phoneticPr fontId="4"/>
  </si>
  <si>
    <t>人口</t>
    <rPh sb="0" eb="2">
      <t>ジンコウ</t>
    </rPh>
    <phoneticPr fontId="4"/>
  </si>
  <si>
    <t>県立長野</t>
    <rPh sb="0" eb="2">
      <t>ケンリツ</t>
    </rPh>
    <phoneticPr fontId="4"/>
  </si>
  <si>
    <t>関口文庫、威徳院文庫</t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</si>
  <si>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</si>
  <si>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</si>
  <si>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</si>
  <si>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</si>
  <si>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システム導入以前の分室所蔵図書等</t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</si>
  <si>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</si>
  <si>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</si>
  <si>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小穴文庫、石曽根文庫、池上文庫、浅井冽文庫</t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</si>
  <si>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</si>
  <si>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</si>
  <si>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鎌田</t>
    <rPh sb="0" eb="2">
      <t>カマタ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</si>
  <si>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</si>
  <si>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</si>
  <si>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</si>
  <si>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</si>
  <si>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</si>
  <si>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</si>
  <si>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</si>
  <si>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</si>
  <si>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</si>
  <si>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</si>
  <si>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</si>
  <si>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</si>
  <si>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花月文庫 他</t>
  </si>
  <si>
    <t>上田市立丸子</t>
    <rPh sb="0" eb="4">
      <t>ウエダシリツ</t>
    </rPh>
    <rPh sb="4" eb="6">
      <t>マルコ</t>
    </rPh>
    <phoneticPr fontId="4"/>
  </si>
  <si>
    <t>丸子図書館　稀覯本（戦争編）</t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</si>
  <si>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</si>
  <si>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</si>
  <si>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</si>
  <si>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</si>
  <si>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</si>
  <si>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</si>
  <si>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</si>
  <si>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補足ファイルに記入</t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</si>
  <si>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</si>
  <si>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</si>
  <si>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</si>
  <si>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</si>
  <si>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</si>
  <si>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</si>
  <si>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</si>
  <si>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</si>
  <si>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</si>
  <si>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</si>
  <si>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</si>
  <si>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</si>
  <si>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</si>
  <si>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</si>
  <si>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</si>
  <si>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</si>
  <si>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</si>
  <si>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</si>
  <si>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</si>
  <si>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</si>
  <si>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</si>
  <si>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</si>
  <si>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</si>
  <si>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</si>
  <si>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</si>
  <si>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</si>
  <si>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</si>
  <si>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</si>
  <si>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</si>
  <si>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</si>
  <si>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</si>
  <si>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</si>
  <si>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</si>
  <si>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黒田文庫</t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</si>
  <si>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</si>
  <si>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</si>
  <si>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</si>
  <si>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</si>
  <si>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</si>
  <si>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</si>
  <si>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デイジー図書119冊</t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</si>
  <si>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</si>
  <si>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</si>
  <si>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</si>
  <si>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</si>
  <si>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</si>
  <si>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</si>
  <si>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</si>
  <si>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</si>
  <si>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</si>
  <si>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</si>
  <si>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</si>
  <si>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</si>
  <si>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</si>
  <si>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</si>
  <si>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</si>
  <si>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</si>
  <si>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</si>
  <si>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</si>
  <si>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広丘図書館</t>
    <phoneticPr fontId="4"/>
  </si>
  <si>
    <t>広丘図書館</t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</si>
  <si>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</si>
  <si>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</si>
  <si>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</si>
  <si>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</si>
  <si>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</si>
  <si>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</si>
  <si>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</si>
  <si>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</si>
  <si>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</si>
  <si>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</si>
  <si>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</si>
  <si>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</si>
  <si>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</si>
  <si>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</si>
  <si>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</si>
  <si>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</si>
  <si>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</si>
  <si>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</si>
  <si>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</si>
  <si>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</si>
  <si>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</si>
  <si>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</si>
  <si>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</si>
  <si>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</si>
  <si>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</si>
  <si>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</si>
  <si>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</si>
  <si>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</si>
  <si>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</si>
  <si>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</si>
  <si>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</si>
  <si>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</si>
  <si>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</si>
  <si>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</si>
  <si>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小穴好實寄贈書・山岳関係寄贈書</t>
  </si>
  <si>
    <t>三郷</t>
  </si>
  <si>
    <t>堀金</t>
  </si>
  <si>
    <t>明科</t>
  </si>
  <si>
    <t>小海町</t>
    <rPh sb="0" eb="3">
      <t>コウミマチ</t>
    </rPh>
    <phoneticPr fontId="4"/>
  </si>
  <si>
    <t>井出　正義文庫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</si>
  <si>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</si>
  <si>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</si>
  <si>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</si>
  <si>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</si>
  <si>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</si>
  <si>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</si>
  <si>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</si>
  <si>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</si>
  <si>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</si>
  <si>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</si>
  <si>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</si>
  <si>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-</t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</si>
  <si>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</si>
  <si>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</si>
  <si>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</si>
  <si>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</si>
  <si>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</si>
  <si>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</si>
  <si>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</si>
  <si>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</si>
  <si>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</si>
  <si>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</si>
  <si>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木曽町図書館</t>
    <phoneticPr fontId="4"/>
  </si>
  <si>
    <t>木曽町</t>
    <rPh sb="0" eb="3">
      <t>キソマチ</t>
    </rPh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</si>
  <si>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</si>
  <si>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</si>
  <si>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</si>
  <si>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</si>
  <si>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</si>
  <si>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鴻山文庫</t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</si>
  <si>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</si>
  <si>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</si>
  <si>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</si>
  <si>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</si>
  <si>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</si>
  <si>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</si>
  <si>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</si>
  <si>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</si>
  <si>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小河原文庫</t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</si>
  <si>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</si>
  <si>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</si>
  <si>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</si>
  <si>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</si>
  <si>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</si>
  <si>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</si>
  <si>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</si>
  <si>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</si>
  <si>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</si>
  <si>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</si>
  <si>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</si>
  <si>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</si>
  <si>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</si>
  <si>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</si>
  <si>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</si>
  <si>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</si>
  <si>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</si>
  <si>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</si>
  <si>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</si>
  <si>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</si>
  <si>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</si>
  <si>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</si>
  <si>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</si>
  <si>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</si>
  <si>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</si>
  <si>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</si>
  <si>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</si>
  <si>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</si>
  <si>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</si>
  <si>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ライブラリー８２</t>
    <phoneticPr fontId="4"/>
  </si>
  <si>
    <t>合計</t>
    <rPh sb="0" eb="2">
      <t>ゴウケイ</t>
    </rPh>
    <phoneticPr fontId="4"/>
  </si>
  <si>
    <t>※ 人口１人当蔵書冊数＝蔵書冊数/奉仕対象人口</t>
    <rPh sb="2" eb="4">
      <t>ジンコウ</t>
    </rPh>
    <rPh sb="5" eb="6">
      <t>ニン</t>
    </rPh>
    <rPh sb="6" eb="7">
      <t>ア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ホウシ</t>
    </rPh>
    <rPh sb="19" eb="21">
      <t>タイショウ</t>
    </rPh>
    <rPh sb="21" eb="23">
      <t>ジンコウ</t>
    </rPh>
    <phoneticPr fontId="4"/>
  </si>
  <si>
    <t>※合計の数値は、県全体の図書館の蔵書数/県人口</t>
    <rPh sb="1" eb="3">
      <t>ゴウケイ</t>
    </rPh>
    <rPh sb="4" eb="6">
      <t>スウチ</t>
    </rPh>
    <rPh sb="8" eb="9">
      <t>ケン</t>
    </rPh>
    <rPh sb="9" eb="11">
      <t>ゼンタイ</t>
    </rPh>
    <rPh sb="12" eb="15">
      <t>トショカン</t>
    </rPh>
    <rPh sb="16" eb="18">
      <t>ゾウショ</t>
    </rPh>
    <rPh sb="18" eb="19">
      <t>スウ</t>
    </rPh>
    <rPh sb="20" eb="21">
      <t>ケン</t>
    </rPh>
    <rPh sb="21" eb="23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</si>
</sst>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;[Red]\-#,##0\ "/>
    <numFmt numFmtId="178" formatCode="#,##0_);[Red]\(#,##0\)"/>
    <numFmt numFmtId="179" formatCode="0_ "/>
    <numFmt numFmtId="180" formatCode="0_ ;[Red]\-0\ "/>
    <numFmt numFmtId="181" formatCode="0.0_);[Red]\(0.0\)"/>
    <numFmt numFmtId="182" formatCode="#,##0_ "/>
  </numFmts>
  <fonts count="1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  <xf numFmtId="0" fontId="7" fillId="0" borderId="0" applyFill="0" applyProtection="0"/>
    <xf numFmtId="38" fontId="11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38" fontId="2" fillId="0" borderId="0" xfId="2" applyFont="1" applyAlignment="1">
      <alignment vertical="center"/>
    </xf>
    <xf numFmtId="38" fontId="5" fillId="0" borderId="0" xfId="2" applyFont="1" applyFill="1" applyAlignment="1">
      <alignment horizontal="right"/>
    </xf>
    <xf numFmtId="38" fontId="5" fillId="0" borderId="0" xfId="2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/>
    </xf>
    <xf numFmtId="38" fontId="6" fillId="0" borderId="0" xfId="2" applyFont="1" applyFill="1" applyBorder="1"/>
    <xf numFmtId="177" fontId="6" fillId="0" borderId="0" xfId="2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0" xfId="0" applyFont="1"/>
    <xf numFmtId="0" fontId="7" fillId="0" borderId="0" xfId="3"/>
    <xf numFmtId="38" fontId="5" fillId="0" borderId="7" xfId="2" applyFont="1" applyFill="1" applyBorder="1" applyAlignment="1">
      <alignment horizontal="right" vertical="top"/>
    </xf>
    <xf numFmtId="38" fontId="5" fillId="0" borderId="8" xfId="2" applyFont="1" applyFill="1" applyBorder="1" applyAlignment="1">
      <alignment horizontal="right" vertical="top"/>
    </xf>
    <xf numFmtId="38" fontId="5" fillId="0" borderId="7" xfId="2" applyFont="1" applyFill="1" applyBorder="1" applyAlignment="1">
      <alignment horizontal="center" vertical="top"/>
    </xf>
    <xf numFmtId="38" fontId="5" fillId="0" borderId="8" xfId="2" applyFont="1" applyFill="1" applyBorder="1" applyAlignment="1">
      <alignment horizontal="center" vertical="top"/>
    </xf>
    <xf numFmtId="38" fontId="9" fillId="0" borderId="14" xfId="2" applyFont="1" applyFill="1" applyBorder="1" applyAlignment="1">
      <alignment horizontal="right" vertical="center"/>
    </xf>
    <xf numFmtId="38" fontId="9" fillId="0" borderId="16" xfId="2" applyFont="1" applyFill="1" applyBorder="1" applyAlignment="1">
      <alignment horizontal="right" vertical="center"/>
    </xf>
    <xf numFmtId="38" fontId="9" fillId="0" borderId="17" xfId="2" applyFont="1" applyFill="1" applyBorder="1" applyAlignment="1">
      <alignment horizontal="right" vertical="center"/>
    </xf>
    <xf numFmtId="38" fontId="9" fillId="0" borderId="18" xfId="2" applyFont="1" applyFill="1" applyBorder="1" applyAlignment="1">
      <alignment horizontal="right" vertical="center"/>
    </xf>
    <xf numFmtId="38" fontId="9" fillId="0" borderId="19" xfId="2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9" fontId="5" fillId="0" borderId="19" xfId="2" applyNumberFormat="1" applyFont="1" applyFill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0" fontId="5" fillId="0" borderId="5" xfId="4" applyFont="1" applyBorder="1" applyAlignment="1" applyProtection="1">
      <alignment horizontal="distributed" vertical="center"/>
      <protection locked="0"/>
    </xf>
    <xf numFmtId="0" fontId="5" fillId="0" borderId="3" xfId="4" applyFont="1" applyBorder="1" applyAlignment="1" applyProtection="1">
      <alignment horizontal="distributed" vertical="center" justifyLastLine="1" shrinkToFit="1"/>
      <protection locked="0"/>
    </xf>
    <xf numFmtId="0" fontId="5" fillId="0" borderId="3" xfId="4" applyFont="1" applyBorder="1" applyAlignment="1" applyProtection="1">
      <alignment horizontal="distributed" vertical="center"/>
      <protection locked="0"/>
    </xf>
    <xf numFmtId="0" fontId="5" fillId="0" borderId="4" xfId="4" applyFont="1" applyBorder="1" applyAlignment="1" applyProtection="1">
      <alignment horizontal="distributed" vertical="center" justifyLastLine="1" shrinkToFit="1"/>
      <protection locked="0"/>
    </xf>
    <xf numFmtId="0" fontId="5" fillId="0" borderId="9" xfId="4" applyFont="1" applyBorder="1" applyAlignment="1" applyProtection="1">
      <alignment horizontal="distributed" vertical="center"/>
      <protection locked="0"/>
    </xf>
    <xf numFmtId="0" fontId="5" fillId="0" borderId="2" xfId="4" applyFont="1" applyBorder="1" applyAlignment="1" applyProtection="1">
      <alignment horizontal="distributed" vertical="center" justifyLastLine="1" shrinkToFit="1"/>
      <protection locked="0"/>
    </xf>
    <xf numFmtId="0" fontId="5" fillId="0" borderId="19" xfId="4" applyFont="1" applyBorder="1" applyAlignment="1" applyProtection="1">
      <alignment horizontal="distributed" vertical="center"/>
      <protection locked="0"/>
    </xf>
    <xf numFmtId="0" fontId="5" fillId="0" borderId="2" xfId="4" applyFont="1" applyBorder="1" applyAlignment="1" applyProtection="1">
      <alignment horizontal="distributed" vertical="center" justifyLastLine="1"/>
      <protection locked="0"/>
    </xf>
    <xf numFmtId="0" fontId="5" fillId="0" borderId="3" xfId="4" applyFont="1" applyBorder="1" applyAlignment="1" applyProtection="1">
      <alignment horizontal="distributed" vertical="center" justifyLastLine="1"/>
      <protection locked="0"/>
    </xf>
    <xf numFmtId="0" fontId="5" fillId="0" borderId="4" xfId="4" applyFont="1" applyBorder="1" applyAlignment="1" applyProtection="1">
      <alignment horizontal="distributed" vertical="center" justifyLastLine="1"/>
      <protection locked="0"/>
    </xf>
    <xf numFmtId="0" fontId="5" fillId="0" borderId="4" xfId="4" applyFont="1" applyBorder="1" applyAlignment="1" applyProtection="1">
      <alignment horizontal="distributed" vertical="center"/>
      <protection locked="0"/>
    </xf>
    <xf numFmtId="178" fontId="5" fillId="0" borderId="20" xfId="0" applyNumberFormat="1" applyFont="1" applyFill="1" applyBorder="1" applyAlignment="1">
      <alignment horizontal="right" vertical="center" shrinkToFit="1"/>
    </xf>
    <xf numFmtId="0" fontId="5" fillId="0" borderId="9" xfId="4" applyFont="1" applyFill="1" applyBorder="1"/>
    <xf numFmtId="0" fontId="5" fillId="0" borderId="9" xfId="4" applyFont="1" applyBorder="1" applyAlignment="1" applyProtection="1">
      <alignment horizontal="distributed" vertical="center" justifyLastLine="1"/>
      <protection locked="0"/>
    </xf>
    <xf numFmtId="0" fontId="5" fillId="0" borderId="5" xfId="4" applyFont="1" applyFill="1" applyBorder="1"/>
    <xf numFmtId="0" fontId="5" fillId="0" borderId="14" xfId="4" applyFont="1" applyBorder="1" applyAlignment="1" applyProtection="1">
      <alignment horizontal="distributed" vertical="center"/>
      <protection locked="0"/>
    </xf>
    <xf numFmtId="0" fontId="5" fillId="0" borderId="3" xfId="4" applyFont="1" applyBorder="1" applyAlignment="1" applyProtection="1">
      <alignment vertical="center" shrinkToFit="1"/>
      <protection locked="0"/>
    </xf>
    <xf numFmtId="0" fontId="5" fillId="0" borderId="3" xfId="4" applyFont="1" applyBorder="1" applyAlignment="1">
      <alignment horizontal="distributed" vertical="center"/>
    </xf>
    <xf numFmtId="0" fontId="5" fillId="0" borderId="9" xfId="4" applyFont="1" applyBorder="1" applyAlignment="1" applyProtection="1">
      <alignment vertical="center"/>
      <protection locked="0"/>
    </xf>
    <xf numFmtId="0" fontId="5" fillId="0" borderId="8" xfId="4" applyFont="1" applyBorder="1" applyAlignment="1" applyProtection="1">
      <alignment horizontal="distributed" vertical="center"/>
      <protection locked="0"/>
    </xf>
    <xf numFmtId="0" fontId="5" fillId="0" borderId="19" xfId="4" applyFont="1" applyBorder="1" applyAlignment="1" applyProtection="1">
      <alignment vertical="center"/>
      <protection locked="0"/>
    </xf>
    <xf numFmtId="0" fontId="5" fillId="0" borderId="8" xfId="4" applyFont="1" applyBorder="1" applyAlignment="1">
      <alignment horizontal="distributed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180" fontId="5" fillId="0" borderId="19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horizontal="right" vertical="center"/>
    </xf>
    <xf numFmtId="178" fontId="5" fillId="0" borderId="27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38" fontId="5" fillId="0" borderId="7" xfId="2" applyFont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/>
    </xf>
    <xf numFmtId="38" fontId="5" fillId="0" borderId="20" xfId="2" applyFont="1" applyFill="1" applyBorder="1" applyAlignment="1">
      <alignment horizontal="right" vertical="center"/>
    </xf>
    <xf numFmtId="180" fontId="5" fillId="0" borderId="20" xfId="0" applyNumberFormat="1" applyFont="1" applyFill="1" applyBorder="1" applyAlignment="1">
      <alignment horizontal="right" vertical="center"/>
    </xf>
    <xf numFmtId="180" fontId="5" fillId="0" borderId="3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9" fontId="5" fillId="0" borderId="32" xfId="2" applyNumberFormat="1" applyFont="1" applyFill="1" applyBorder="1" applyAlignment="1">
      <alignment horizontal="right" vertical="center"/>
    </xf>
    <xf numFmtId="38" fontId="5" fillId="0" borderId="32" xfId="2" applyFont="1" applyBorder="1" applyAlignment="1">
      <alignment horizontal="right" vertical="center"/>
    </xf>
    <xf numFmtId="180" fontId="5" fillId="0" borderId="32" xfId="0" applyNumberFormat="1" applyFont="1" applyBorder="1" applyAlignment="1">
      <alignment horizontal="right" vertical="center"/>
    </xf>
    <xf numFmtId="181" fontId="5" fillId="0" borderId="32" xfId="0" applyNumberFormat="1" applyFont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179" fontId="5" fillId="0" borderId="19" xfId="2" applyNumberFormat="1" applyFont="1" applyFill="1" applyBorder="1" applyAlignment="1">
      <alignment horizontal="right" vertical="center" shrinkToFit="1"/>
    </xf>
    <xf numFmtId="38" fontId="5" fillId="0" borderId="15" xfId="2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181" fontId="5" fillId="0" borderId="19" xfId="0" applyNumberFormat="1" applyFont="1" applyBorder="1" applyAlignment="1">
      <alignment horizontal="right" vertical="center" shrinkToFit="1"/>
    </xf>
    <xf numFmtId="0" fontId="5" fillId="0" borderId="0" xfId="3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38" fontId="5" fillId="0" borderId="0" xfId="2" applyFont="1" applyAlignment="1">
      <alignment horizontal="right"/>
    </xf>
    <xf numFmtId="176" fontId="5" fillId="0" borderId="0" xfId="0" applyNumberFormat="1" applyFont="1" applyAlignment="1">
      <alignment horizontal="right"/>
    </xf>
    <xf numFmtId="177" fontId="6" fillId="0" borderId="0" xfId="0" applyNumberFormat="1" applyFont="1" applyBorder="1" applyAlignment="1">
      <alignment horizontal="right"/>
    </xf>
    <xf numFmtId="0" fontId="10" fillId="0" borderId="0" xfId="3" applyFont="1"/>
    <xf numFmtId="0" fontId="6" fillId="0" borderId="0" xfId="0" applyFont="1"/>
    <xf numFmtId="38" fontId="6" fillId="0" borderId="0" xfId="2" applyFont="1" applyFill="1" applyBorder="1" applyAlignment="1">
      <alignment horizontal="center" vertical="center"/>
    </xf>
    <xf numFmtId="0" fontId="12" fillId="0" borderId="0" xfId="3" applyFont="1" applyBorder="1"/>
    <xf numFmtId="0" fontId="12" fillId="0" borderId="0" xfId="3" applyFont="1"/>
    <xf numFmtId="38" fontId="13" fillId="0" borderId="0" xfId="2" applyFont="1" applyFill="1" applyBorder="1"/>
    <xf numFmtId="178" fontId="6" fillId="0" borderId="0" xfId="0" applyNumberFormat="1" applyFont="1" applyBorder="1" applyAlignment="1">
      <alignment horizont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178" fontId="6" fillId="0" borderId="0" xfId="0" applyNumberFormat="1" applyFont="1"/>
    <xf numFmtId="38" fontId="6" fillId="0" borderId="0" xfId="5" applyFont="1" applyBorder="1" applyAlignment="1">
      <alignment horizontal="right" vertical="center"/>
    </xf>
    <xf numFmtId="0" fontId="6" fillId="0" borderId="0" xfId="4" applyFont="1" applyBorder="1" applyAlignment="1" applyProtection="1">
      <alignment horizontal="distributed" vertical="center"/>
      <protection locked="0"/>
    </xf>
    <xf numFmtId="0" fontId="6" fillId="0" borderId="0" xfId="4" applyFont="1" applyBorder="1" applyAlignment="1" applyProtection="1">
      <alignment horizontal="distributed" vertical="center" shrinkToFit="1"/>
      <protection locked="0"/>
    </xf>
    <xf numFmtId="0" fontId="6" fillId="0" borderId="0" xfId="4" applyFont="1" applyBorder="1" applyAlignment="1" applyProtection="1">
      <alignment horizontal="distributed" vertical="center" justifyLastLine="1"/>
      <protection locked="0"/>
    </xf>
    <xf numFmtId="0" fontId="6" fillId="0" borderId="0" xfId="4" applyFont="1" applyFill="1" applyBorder="1"/>
    <xf numFmtId="0" fontId="6" fillId="0" borderId="0" xfId="4" applyFont="1" applyBorder="1" applyAlignment="1">
      <alignment horizontal="distributed" vertical="center"/>
    </xf>
    <xf numFmtId="38" fontId="6" fillId="0" borderId="0" xfId="5" applyFont="1" applyBorder="1" applyAlignment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Fill="1" applyBorder="1" applyAlignment="1">
      <alignment horizontal="distributed" vertical="center"/>
    </xf>
    <xf numFmtId="177" fontId="6" fillId="0" borderId="0" xfId="3" applyNumberFormat="1" applyFont="1" applyBorder="1" applyAlignment="1">
      <alignment horizontal="right" vertical="center"/>
    </xf>
    <xf numFmtId="0" fontId="5" fillId="0" borderId="20" xfId="4" applyFont="1" applyBorder="1" applyAlignment="1" applyProtection="1">
      <alignment horizontal="distributed" vertical="center"/>
      <protection locked="0"/>
    </xf>
    <xf numFmtId="0" fontId="5" fillId="0" borderId="8" xfId="4" applyFont="1" applyBorder="1"/>
    <xf numFmtId="0" fontId="6" fillId="0" borderId="0" xfId="4" applyFont="1" applyBorder="1" applyAlignment="1" applyProtection="1">
      <alignment horizontal="distributed" vertical="center"/>
      <protection locked="0"/>
    </xf>
    <xf numFmtId="0" fontId="6" fillId="0" borderId="0" xfId="4" applyFont="1" applyBorder="1" applyAlignment="1">
      <alignment vertical="center"/>
    </xf>
    <xf numFmtId="0" fontId="5" fillId="0" borderId="20" xfId="4" applyFont="1" applyBorder="1" applyAlignment="1" applyProtection="1">
      <alignment horizontal="distributed" vertical="center" shrinkToFit="1"/>
      <protection locked="0"/>
    </xf>
    <xf numFmtId="181" fontId="5" fillId="0" borderId="4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0" xfId="4" applyFont="1" applyBorder="1" applyAlignment="1" applyProtection="1">
      <alignment horizontal="distributed" vertical="center" shrinkToFit="1"/>
      <protection locked="0"/>
    </xf>
    <xf numFmtId="38" fontId="5" fillId="0" borderId="4" xfId="2" applyFont="1" applyFill="1" applyBorder="1" applyAlignment="1">
      <alignment horizontal="center" vertical="center" textRotation="255" shrinkToFit="1"/>
    </xf>
    <xf numFmtId="38" fontId="5" fillId="0" borderId="9" xfId="2" applyFont="1" applyFill="1" applyBorder="1" applyAlignment="1">
      <alignment horizontal="center" vertical="center" textRotation="255" shrinkToFit="1"/>
    </xf>
    <xf numFmtId="38" fontId="8" fillId="0" borderId="10" xfId="2" applyFont="1" applyFill="1" applyBorder="1" applyAlignment="1">
      <alignment horizontal="center" vertical="center" textRotation="255" shrinkToFit="1"/>
    </xf>
    <xf numFmtId="38" fontId="8" fillId="0" borderId="13" xfId="2" applyFont="1" applyFill="1" applyBorder="1" applyAlignment="1">
      <alignment horizontal="center" vertical="center" textRotation="255" shrinkToFit="1"/>
    </xf>
    <xf numFmtId="38" fontId="9" fillId="0" borderId="11" xfId="2" applyFont="1" applyFill="1" applyBorder="1" applyAlignment="1">
      <alignment horizontal="center" vertical="center" textRotation="255" shrinkToFit="1"/>
    </xf>
    <xf numFmtId="38" fontId="9" fillId="0" borderId="10" xfId="2" applyFont="1" applyFill="1" applyBorder="1" applyAlignment="1">
      <alignment horizontal="center" vertical="center" textRotation="255" wrapText="1" shrinkToFit="1"/>
    </xf>
    <xf numFmtId="38" fontId="9" fillId="0" borderId="13" xfId="2" applyFont="1" applyFill="1" applyBorder="1" applyAlignment="1">
      <alignment horizontal="center" vertical="center" textRotation="255" shrinkToFit="1"/>
    </xf>
    <xf numFmtId="38" fontId="9" fillId="0" borderId="12" xfId="2" applyFont="1" applyFill="1" applyBorder="1" applyAlignment="1">
      <alignment horizontal="center" vertical="center" textRotation="255" shrinkToFit="1"/>
    </xf>
    <xf numFmtId="38" fontId="5" fillId="0" borderId="1" xfId="2" applyFont="1" applyFill="1" applyBorder="1" applyAlignment="1">
      <alignment horizontal="distributed" vertical="center" justifyLastLine="1"/>
    </xf>
    <xf numFmtId="38" fontId="5" fillId="0" borderId="2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38" fontId="5" fillId="0" borderId="14" xfId="2" applyFont="1" applyFill="1" applyBorder="1" applyAlignment="1">
      <alignment horizontal="distributed" vertical="center" justifyLastLine="1"/>
    </xf>
    <xf numFmtId="38" fontId="5" fillId="0" borderId="15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 textRotation="255" wrapText="1"/>
    </xf>
    <xf numFmtId="176" fontId="7" fillId="0" borderId="9" xfId="3" applyNumberForma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 textRotation="255" wrapText="1"/>
    </xf>
    <xf numFmtId="38" fontId="5" fillId="0" borderId="5" xfId="2" applyFont="1" applyFill="1" applyBorder="1" applyAlignment="1">
      <alignment horizontal="center" vertical="center" textRotation="255" wrapText="1"/>
    </xf>
    <xf numFmtId="38" fontId="5" fillId="0" borderId="1" xfId="2" applyFont="1" applyFill="1" applyBorder="1" applyAlignment="1">
      <alignment horizontal="center" vertical="center" textRotation="255"/>
    </xf>
    <xf numFmtId="38" fontId="5" fillId="0" borderId="5" xfId="2" applyFont="1" applyFill="1" applyBorder="1" applyAlignment="1">
      <alignment horizontal="center" vertical="center" textRotation="255"/>
    </xf>
    <xf numFmtId="38" fontId="5" fillId="0" borderId="1" xfId="2" applyFont="1" applyFill="1" applyBorder="1" applyAlignment="1">
      <alignment horizontal="center" vertical="center" textRotation="255" shrinkToFit="1"/>
    </xf>
    <xf numFmtId="38" fontId="5" fillId="0" borderId="5" xfId="2" applyFont="1" applyFill="1" applyBorder="1" applyAlignment="1">
      <alignment horizontal="center" vertical="center" textRotation="255" shrinkToFit="1"/>
    </xf>
    <xf numFmtId="38" fontId="10" fillId="0" borderId="9" xfId="2" applyFont="1" applyFill="1" applyBorder="1" applyAlignment="1">
      <alignment horizontal="center" vertical="center" shrinkToFit="1"/>
    </xf>
    <xf numFmtId="38" fontId="5" fillId="0" borderId="4" xfId="2" applyFont="1" applyFill="1" applyBorder="1" applyAlignment="1">
      <alignment horizontal="center" vertical="center" textRotation="255"/>
    </xf>
    <xf numFmtId="38" fontId="5" fillId="0" borderId="9" xfId="2" applyFont="1" applyFill="1" applyBorder="1" applyAlignment="1">
      <alignment horizontal="center" vertical="center" textRotation="255"/>
    </xf>
    <xf numFmtId="0" fontId="5" fillId="0" borderId="1" xfId="4" applyFont="1" applyBorder="1" applyAlignment="1" applyProtection="1">
      <alignment horizontal="distributed" vertical="center"/>
      <protection locked="0"/>
    </xf>
    <xf numFmtId="0" fontId="5" fillId="0" borderId="2" xfId="4" applyFont="1" applyBorder="1"/>
    <xf numFmtId="181" fontId="5" fillId="0" borderId="9" xfId="0" applyNumberFormat="1" applyFont="1" applyBorder="1" applyAlignment="1">
      <alignment horizontal="right" vertical="center"/>
    </xf>
    <xf numFmtId="0" fontId="5" fillId="0" borderId="2" xfId="4" applyFont="1" applyBorder="1" applyAlignment="1" applyProtection="1">
      <alignment horizontal="distributed" vertical="center"/>
      <protection locked="0"/>
    </xf>
    <xf numFmtId="0" fontId="5" fillId="0" borderId="8" xfId="4" applyFont="1" applyBorder="1" applyAlignment="1" applyProtection="1">
      <alignment horizontal="distributed" vertical="center" shrinkToFit="1"/>
      <protection locked="0"/>
    </xf>
    <xf numFmtId="0" fontId="5" fillId="0" borderId="8" xfId="4" applyFont="1" applyBorder="1" applyAlignment="1">
      <alignment vertical="center"/>
    </xf>
    <xf numFmtId="0" fontId="5" fillId="0" borderId="1" xfId="4" applyFont="1" applyBorder="1" applyAlignment="1" applyProtection="1">
      <alignment horizontal="distributed" vertical="center" shrinkToFit="1"/>
      <protection locked="0"/>
    </xf>
    <xf numFmtId="0" fontId="5" fillId="0" borderId="2" xfId="4" applyFont="1" applyBorder="1" applyAlignment="1" applyProtection="1">
      <alignment horizontal="distributed" vertical="center" shrinkToFit="1"/>
      <protection locked="0"/>
    </xf>
    <xf numFmtId="0" fontId="6" fillId="0" borderId="0" xfId="4" applyFont="1" applyBorder="1"/>
    <xf numFmtId="0" fontId="5" fillId="0" borderId="8" xfId="4" applyFont="1" applyBorder="1" applyAlignment="1" applyProtection="1">
      <alignment horizontal="distributed" vertical="center"/>
      <protection locked="0"/>
    </xf>
    <xf numFmtId="178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4" applyFont="1" applyFill="1" applyBorder="1" applyAlignment="1">
      <alignment horizontal="distributed" vertical="center"/>
    </xf>
    <xf numFmtId="0" fontId="5" fillId="0" borderId="8" xfId="4" applyFont="1" applyFill="1" applyBorder="1" applyAlignment="1">
      <alignment horizontal="distributed" vertical="center"/>
    </xf>
    <xf numFmtId="0" fontId="5" fillId="0" borderId="20" xfId="4" applyFont="1" applyFill="1" applyBorder="1" applyAlignment="1">
      <alignment vertical="center" shrinkToFit="1"/>
    </xf>
    <xf numFmtId="0" fontId="5" fillId="0" borderId="8" xfId="4" applyFont="1" applyFill="1" applyBorder="1" applyAlignment="1">
      <alignment vertical="center" shrinkToFit="1"/>
    </xf>
    <xf numFmtId="0" fontId="5" fillId="0" borderId="20" xfId="4" applyFont="1" applyFill="1" applyBorder="1" applyAlignment="1">
      <alignment horizontal="distributed" vertical="center" shrinkToFit="1"/>
    </xf>
    <xf numFmtId="0" fontId="5" fillId="0" borderId="8" xfId="4" applyFont="1" applyFill="1" applyBorder="1" applyAlignment="1">
      <alignment horizontal="distributed" vertical="center" shrinkToFit="1"/>
    </xf>
    <xf numFmtId="0" fontId="5" fillId="0" borderId="2" xfId="4" applyFont="1" applyFill="1" applyBorder="1" applyAlignment="1">
      <alignment horizontal="distributed" vertical="center"/>
    </xf>
    <xf numFmtId="182" fontId="6" fillId="0" borderId="0" xfId="1" applyNumberFormat="1" applyFont="1" applyBorder="1" applyAlignment="1">
      <alignment horizontal="right" vertical="center" wrapText="1"/>
    </xf>
    <xf numFmtId="0" fontId="5" fillId="0" borderId="20" xfId="4" applyFont="1" applyFill="1" applyBorder="1" applyAlignment="1" applyProtection="1">
      <alignment horizontal="distributed" vertical="center" shrinkToFit="1"/>
      <protection locked="0"/>
    </xf>
    <xf numFmtId="0" fontId="5" fillId="0" borderId="8" xfId="4" applyFont="1" applyFill="1" applyBorder="1" applyAlignment="1" applyProtection="1">
      <alignment horizontal="distributed" vertical="center" shrinkToFit="1"/>
      <protection locked="0"/>
    </xf>
    <xf numFmtId="0" fontId="5" fillId="0" borderId="20" xfId="4" applyFont="1" applyFill="1" applyBorder="1" applyAlignment="1">
      <alignment horizontal="distributed" vertical="center"/>
    </xf>
    <xf numFmtId="0" fontId="5" fillId="0" borderId="14" xfId="4" applyFont="1" applyFill="1" applyBorder="1" applyAlignment="1">
      <alignment horizontal="distributed" vertical="center" shrinkToFit="1"/>
    </xf>
    <xf numFmtId="0" fontId="5" fillId="0" borderId="15" xfId="4" applyFont="1" applyFill="1" applyBorder="1" applyAlignment="1">
      <alignment horizontal="distributed" vertical="center" shrinkToFit="1"/>
    </xf>
    <xf numFmtId="0" fontId="6" fillId="0" borderId="0" xfId="4" applyFont="1" applyFill="1" applyBorder="1" applyAlignment="1" applyProtection="1">
      <alignment horizontal="distributed" vertical="center" shrinkToFit="1"/>
      <protection locked="0"/>
    </xf>
    <xf numFmtId="0" fontId="6" fillId="0" borderId="0" xfId="4" applyFont="1" applyFill="1" applyBorder="1" applyAlignment="1">
      <alignment vertical="center"/>
    </xf>
    <xf numFmtId="0" fontId="5" fillId="0" borderId="7" xfId="4" applyFont="1" applyFill="1" applyBorder="1" applyAlignment="1">
      <alignment horizontal="distributed" vertical="center" shrinkToFit="1"/>
    </xf>
    <xf numFmtId="0" fontId="5" fillId="0" borderId="14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5" fillId="0" borderId="30" xfId="4" applyFont="1" applyFill="1" applyBorder="1" applyAlignment="1">
      <alignment horizontal="distributed" vertical="center"/>
    </xf>
    <xf numFmtId="0" fontId="5" fillId="0" borderId="31" xfId="4" applyFont="1" applyFill="1" applyBorder="1" applyAlignment="1">
      <alignment horizontal="distributed" vertical="center"/>
    </xf>
    <xf numFmtId="38" fontId="6" fillId="0" borderId="0" xfId="2" applyFont="1" applyFill="1" applyBorder="1" applyAlignment="1">
      <alignment vertical="center" wrapText="1"/>
    </xf>
    <xf numFmtId="38" fontId="6" fillId="0" borderId="0" xfId="2" applyFont="1" applyFill="1" applyBorder="1" applyAlignment="1">
      <alignment vertical="center"/>
    </xf>
    <xf numFmtId="38" fontId="7" fillId="0" borderId="0" xfId="2" applyFont="1" applyFill="1" applyAlignment="1">
      <alignment horizontal="right"/>
    </xf>
  </cellXfs>
  <cellStyles count="6">
    <cellStyle name="桁区切り" xfId="1" builtinId="6"/>
    <cellStyle name="桁区切り 3" xfId="2"/>
    <cellStyle name="桁区切り 4" xfId="5"/>
    <cellStyle name="標準" xfId="0" builtinId="0"/>
    <cellStyle name="標準_3図書館一覧2005" xfId="4"/>
    <cellStyle name="標準_TE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W150"/>
  <sheetViews>
    <sheetView tabSelected="1" view="pageBreakPreview" topLeftCell="A140" zoomScaleNormal="100" zoomScaleSheetLayoutView="100" workbookViewId="0">
      <selection activeCell="B148" sqref="B148"/>
    </sheetView>
  </sheetViews>
  <sheetFormatPr defaultRowHeight="11.25"/>
  <cols>
    <col min="1" max="1" width="4.375" style="106" customWidth="1"/>
    <col min="2" max="2" width="10.625" style="106" customWidth="1"/>
    <col min="3" max="3" width="7.75" style="101" customWidth="1"/>
    <col min="4" max="4" width="7.875" style="101" customWidth="1"/>
    <col min="5" max="5" width="6" style="101" customWidth="1"/>
    <col min="6" max="6" width="6.625" style="101" customWidth="1"/>
    <col min="7" max="7" width="6.75" style="101" customWidth="1"/>
    <col min="8" max="8" width="6.125" style="101" customWidth="1"/>
    <col min="9" max="9" width="3.875" style="101" customWidth="1"/>
    <col min="10" max="10" width="7.75" style="101" customWidth="1"/>
    <col min="11" max="11" width="3.75" style="102" customWidth="1"/>
    <col min="12" max="12" width="6.875" style="103" customWidth="1"/>
    <col min="13" max="13" width="5.25" style="101" customWidth="1"/>
    <col min="14" max="14" width="4" style="101" customWidth="1"/>
    <col min="15" max="15" width="4.5" style="104" customWidth="1"/>
    <col min="16" max="18" width="0" style="7" hidden="1" customWidth="1"/>
    <col min="19" max="19" width="0" style="105" hidden="1" customWidth="1"/>
    <col min="20" max="21" width="0" style="7" hidden="1" customWidth="1"/>
    <col min="22" max="23" width="0" style="107" hidden="1" customWidth="1"/>
    <col min="24" max="16384" width="9" style="8"/>
  </cols>
  <sheetData>
    <row r="1" spans="1:23" ht="17.2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4"/>
      <c r="P1" s="5"/>
      <c r="Q1" s="5"/>
      <c r="R1" s="5"/>
      <c r="S1" s="6"/>
    </row>
    <row r="2" spans="1:23" s="9" customFormat="1" ht="13.5" customHeight="1">
      <c r="A2" s="143" t="s">
        <v>1</v>
      </c>
      <c r="B2" s="144"/>
      <c r="C2" s="149" t="s">
        <v>2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 t="s">
        <v>3</v>
      </c>
      <c r="P2" s="193" t="s">
        <v>4</v>
      </c>
      <c r="Q2" s="194"/>
      <c r="R2" s="108"/>
      <c r="S2" s="6"/>
      <c r="T2" s="109"/>
      <c r="U2" s="109"/>
      <c r="V2" s="110"/>
      <c r="W2" s="110"/>
    </row>
    <row r="3" spans="1:23" s="9" customFormat="1" ht="13.5" customHeight="1">
      <c r="A3" s="145"/>
      <c r="B3" s="146"/>
      <c r="C3" s="152" t="s">
        <v>5</v>
      </c>
      <c r="D3" s="10"/>
      <c r="E3" s="11"/>
      <c r="F3" s="154" t="s">
        <v>6</v>
      </c>
      <c r="G3" s="12"/>
      <c r="H3" s="12"/>
      <c r="I3" s="13"/>
      <c r="J3" s="156" t="s">
        <v>7</v>
      </c>
      <c r="K3" s="135" t="s">
        <v>8</v>
      </c>
      <c r="L3" s="159" t="s">
        <v>9</v>
      </c>
      <c r="M3" s="135" t="s">
        <v>10</v>
      </c>
      <c r="N3" s="135" t="s">
        <v>11</v>
      </c>
      <c r="O3" s="151"/>
      <c r="P3" s="194"/>
      <c r="Q3" s="194"/>
      <c r="R3" s="108"/>
      <c r="S3" s="6"/>
      <c r="T3" s="109"/>
      <c r="U3" s="109"/>
      <c r="V3" s="110"/>
      <c r="W3" s="110"/>
    </row>
    <row r="4" spans="1:23" s="9" customFormat="1" ht="23.25" customHeight="1">
      <c r="A4" s="145"/>
      <c r="B4" s="146"/>
      <c r="C4" s="153"/>
      <c r="D4" s="137" t="s">
        <v>12</v>
      </c>
      <c r="E4" s="139" t="s">
        <v>13</v>
      </c>
      <c r="F4" s="155"/>
      <c r="G4" s="140" t="s">
        <v>14</v>
      </c>
      <c r="H4" s="142" t="s">
        <v>12</v>
      </c>
      <c r="I4" s="139" t="s">
        <v>15</v>
      </c>
      <c r="J4" s="157"/>
      <c r="K4" s="158"/>
      <c r="L4" s="160"/>
      <c r="M4" s="136"/>
      <c r="N4" s="136"/>
      <c r="O4" s="151"/>
      <c r="P4" s="194"/>
      <c r="Q4" s="194"/>
      <c r="R4" s="108"/>
      <c r="S4" s="6"/>
      <c r="T4" s="109"/>
      <c r="U4" s="109"/>
      <c r="V4" s="110"/>
      <c r="W4" s="110"/>
    </row>
    <row r="5" spans="1:23" s="9" customFormat="1" ht="40.5" customHeight="1">
      <c r="A5" s="145"/>
      <c r="B5" s="146"/>
      <c r="C5" s="153"/>
      <c r="D5" s="138"/>
      <c r="E5" s="139"/>
      <c r="F5" s="155"/>
      <c r="G5" s="141"/>
      <c r="H5" s="142"/>
      <c r="I5" s="139"/>
      <c r="J5" s="157"/>
      <c r="K5" s="158"/>
      <c r="L5" s="160"/>
      <c r="M5" s="136"/>
      <c r="N5" s="136"/>
      <c r="O5" s="151"/>
      <c r="P5" s="194"/>
      <c r="Q5" s="194"/>
      <c r="R5" s="108"/>
      <c r="S5" s="6"/>
      <c r="T5" s="109"/>
      <c r="U5" s="109"/>
      <c r="V5" s="110"/>
      <c r="W5" s="110"/>
    </row>
    <row r="6" spans="1:23" s="9" customFormat="1" ht="17.25" customHeight="1">
      <c r="A6" s="147"/>
      <c r="B6" s="148"/>
      <c r="C6" s="14" t="s">
        <v>16</v>
      </c>
      <c r="D6" s="15" t="s">
        <v>17</v>
      </c>
      <c r="E6" s="16" t="s">
        <v>17</v>
      </c>
      <c r="F6" s="14" t="s">
        <v>17</v>
      </c>
      <c r="G6" s="15" t="s">
        <v>17</v>
      </c>
      <c r="H6" s="16" t="s">
        <v>17</v>
      </c>
      <c r="I6" s="17" t="s">
        <v>17</v>
      </c>
      <c r="J6" s="14" t="s">
        <v>17</v>
      </c>
      <c r="K6" s="18" t="s">
        <v>18</v>
      </c>
      <c r="L6" s="14" t="s">
        <v>17</v>
      </c>
      <c r="M6" s="14" t="s">
        <v>19</v>
      </c>
      <c r="N6" s="18" t="s">
        <v>19</v>
      </c>
      <c r="O6" s="19" t="s">
        <v>17</v>
      </c>
      <c r="P6" s="5" t="s">
        <v>20</v>
      </c>
      <c r="Q6" s="111" t="s">
        <v>21</v>
      </c>
      <c r="R6" s="111"/>
      <c r="S6" s="6" t="s">
        <v>22</v>
      </c>
      <c r="T6" s="109"/>
      <c r="U6" s="109"/>
      <c r="V6" s="110"/>
      <c r="W6" s="110"/>
    </row>
    <row r="7" spans="1:23" ht="22.5" customHeight="1">
      <c r="A7" s="126" t="s">
        <v>23</v>
      </c>
      <c r="B7" s="127"/>
      <c r="C7" s="20">
        <v>717104</v>
      </c>
      <c r="D7" s="21">
        <v>93963</v>
      </c>
      <c r="E7" s="22">
        <v>2868</v>
      </c>
      <c r="F7" s="23">
        <v>11429</v>
      </c>
      <c r="G7" s="21">
        <v>7703</v>
      </c>
      <c r="H7" s="24">
        <v>1377</v>
      </c>
      <c r="I7" s="22">
        <v>0</v>
      </c>
      <c r="J7" s="23">
        <v>108671</v>
      </c>
      <c r="K7" s="25">
        <f>J7/C7*100</f>
        <v>15.154147794462169</v>
      </c>
      <c r="L7" s="26">
        <v>158</v>
      </c>
      <c r="M7" s="27">
        <v>761</v>
      </c>
      <c r="N7" s="27">
        <v>97</v>
      </c>
      <c r="O7" s="28">
        <f>C7/S7</f>
        <v>0.35193181070875756</v>
      </c>
      <c r="P7" s="7">
        <v>1</v>
      </c>
      <c r="Q7" s="7" t="s">
        <v>24</v>
      </c>
      <c r="S7" s="116">
        <v>2037622</v>
      </c>
      <c r="T7" s="128" t="s">
        <v>25</v>
      </c>
      <c r="U7" s="129"/>
    </row>
    <row r="8" spans="1:23" ht="22.5" customHeight="1">
      <c r="A8" s="130" t="s">
        <v>26</v>
      </c>
      <c r="B8" s="127"/>
      <c r="C8" s="29">
        <v>665011</v>
      </c>
      <c r="D8" s="30">
        <v>116478</v>
      </c>
      <c r="E8" s="31">
        <v>502</v>
      </c>
      <c r="F8" s="32">
        <v>16644</v>
      </c>
      <c r="G8" s="30">
        <v>15645</v>
      </c>
      <c r="H8" s="33">
        <v>3195</v>
      </c>
      <c r="I8" s="31">
        <v>0</v>
      </c>
      <c r="J8" s="32">
        <v>229013</v>
      </c>
      <c r="K8" s="25">
        <f t="shared" ref="K8:K83" si="0">J8/C8*100</f>
        <v>34.437475470330561</v>
      </c>
      <c r="L8" s="26">
        <v>9013</v>
      </c>
      <c r="M8" s="27">
        <v>154</v>
      </c>
      <c r="N8" s="27">
        <v>16</v>
      </c>
      <c r="O8" s="131">
        <f>(C8+C9)/S8</f>
        <v>2.8454300344636394</v>
      </c>
      <c r="P8" s="7">
        <v>2</v>
      </c>
      <c r="S8" s="133">
        <v>367924</v>
      </c>
      <c r="T8" s="134" t="s">
        <v>27</v>
      </c>
      <c r="U8" s="129"/>
    </row>
    <row r="9" spans="1:23" ht="22.5" customHeight="1">
      <c r="A9" s="130" t="s">
        <v>28</v>
      </c>
      <c r="B9" s="127"/>
      <c r="C9" s="29">
        <v>381891</v>
      </c>
      <c r="D9" s="30">
        <v>117784</v>
      </c>
      <c r="E9" s="31"/>
      <c r="F9" s="32">
        <v>16765</v>
      </c>
      <c r="G9" s="30">
        <v>16164</v>
      </c>
      <c r="H9" s="33">
        <v>4761</v>
      </c>
      <c r="I9" s="31"/>
      <c r="J9" s="32">
        <v>269674</v>
      </c>
      <c r="K9" s="25">
        <f t="shared" si="0"/>
        <v>70.615437389202668</v>
      </c>
      <c r="L9" s="26">
        <v>7273</v>
      </c>
      <c r="M9" s="27">
        <v>110</v>
      </c>
      <c r="N9" s="27">
        <v>16</v>
      </c>
      <c r="O9" s="132" t="e">
        <f>C9/S9</f>
        <v>#DIV/0!</v>
      </c>
      <c r="P9" s="7">
        <v>1</v>
      </c>
      <c r="Q9" s="7" t="s">
        <v>29</v>
      </c>
      <c r="S9" s="133"/>
      <c r="T9" s="134" t="s">
        <v>30</v>
      </c>
      <c r="U9" s="129"/>
    </row>
    <row r="10" spans="1:23" ht="22.5" customHeight="1">
      <c r="A10" s="161" t="s">
        <v>31</v>
      </c>
      <c r="B10" s="162"/>
      <c r="C10" s="29">
        <v>628227</v>
      </c>
      <c r="D10" s="30">
        <v>151544</v>
      </c>
      <c r="E10" s="31">
        <v>6279</v>
      </c>
      <c r="F10" s="32">
        <v>19117</v>
      </c>
      <c r="G10" s="30">
        <v>18253</v>
      </c>
      <c r="H10" s="33">
        <v>4356</v>
      </c>
      <c r="I10" s="31">
        <v>225</v>
      </c>
      <c r="J10" s="32">
        <v>264508</v>
      </c>
      <c r="K10" s="25">
        <f t="shared" si="0"/>
        <v>42.103889199286243</v>
      </c>
      <c r="L10" s="26">
        <v>7673</v>
      </c>
      <c r="M10" s="27">
        <v>153</v>
      </c>
      <c r="N10" s="27">
        <v>21</v>
      </c>
      <c r="O10" s="131">
        <f>(C10+C11+C12+C13+C14+C15+C16+C17+C18+C19+C20)/S10</f>
        <v>5.1205026725899678</v>
      </c>
      <c r="P10" s="7">
        <v>1</v>
      </c>
      <c r="Q10" s="7" t="s">
        <v>32</v>
      </c>
      <c r="S10" s="133">
        <v>239281</v>
      </c>
      <c r="T10" s="128" t="s">
        <v>33</v>
      </c>
      <c r="U10" s="129"/>
    </row>
    <row r="11" spans="1:23" ht="22.5" customHeight="1">
      <c r="A11" s="34"/>
      <c r="B11" s="35" t="s">
        <v>34</v>
      </c>
      <c r="C11" s="29">
        <v>27706</v>
      </c>
      <c r="D11" s="30">
        <v>12849</v>
      </c>
      <c r="E11" s="31">
        <v>30</v>
      </c>
      <c r="F11" s="32">
        <v>1397</v>
      </c>
      <c r="G11" s="30">
        <v>1363</v>
      </c>
      <c r="H11" s="33">
        <v>432</v>
      </c>
      <c r="I11" s="31">
        <v>0</v>
      </c>
      <c r="J11" s="32">
        <v>26792</v>
      </c>
      <c r="K11" s="25">
        <f t="shared" si="0"/>
        <v>96.701075579296898</v>
      </c>
      <c r="L11" s="26">
        <v>1192</v>
      </c>
      <c r="M11" s="27">
        <v>15</v>
      </c>
      <c r="N11" s="27">
        <v>5</v>
      </c>
      <c r="O11" s="163"/>
      <c r="P11" s="7">
        <v>2</v>
      </c>
      <c r="S11" s="133"/>
      <c r="T11" s="117"/>
      <c r="U11" s="118" t="s">
        <v>34</v>
      </c>
    </row>
    <row r="12" spans="1:23" ht="22.5" customHeight="1">
      <c r="A12" s="34"/>
      <c r="B12" s="35" t="s">
        <v>35</v>
      </c>
      <c r="C12" s="29">
        <v>33082</v>
      </c>
      <c r="D12" s="30">
        <v>14214</v>
      </c>
      <c r="E12" s="31">
        <v>54</v>
      </c>
      <c r="F12" s="32">
        <v>1647</v>
      </c>
      <c r="G12" s="30">
        <v>1614</v>
      </c>
      <c r="H12" s="33">
        <v>584</v>
      </c>
      <c r="I12" s="31">
        <v>8</v>
      </c>
      <c r="J12" s="32">
        <v>32584</v>
      </c>
      <c r="K12" s="25">
        <f t="shared" si="0"/>
        <v>98.494649658424521</v>
      </c>
      <c r="L12" s="26">
        <v>2116</v>
      </c>
      <c r="M12" s="27">
        <v>13</v>
      </c>
      <c r="N12" s="27">
        <v>5</v>
      </c>
      <c r="O12" s="163"/>
      <c r="P12" s="7">
        <v>2</v>
      </c>
      <c r="S12" s="133"/>
      <c r="T12" s="117"/>
      <c r="U12" s="118" t="s">
        <v>36</v>
      </c>
    </row>
    <row r="13" spans="1:23" ht="22.5" customHeight="1">
      <c r="A13" s="34"/>
      <c r="B13" s="35" t="s">
        <v>37</v>
      </c>
      <c r="C13" s="29">
        <v>72724</v>
      </c>
      <c r="D13" s="30">
        <v>28835</v>
      </c>
      <c r="E13" s="31">
        <v>378</v>
      </c>
      <c r="F13" s="32">
        <v>4628</v>
      </c>
      <c r="G13" s="30">
        <v>4542</v>
      </c>
      <c r="H13" s="33">
        <v>1593</v>
      </c>
      <c r="I13" s="31">
        <v>100</v>
      </c>
      <c r="J13" s="32">
        <v>66914</v>
      </c>
      <c r="K13" s="25">
        <f t="shared" si="0"/>
        <v>92.010890490072057</v>
      </c>
      <c r="L13" s="26">
        <v>4822</v>
      </c>
      <c r="M13" s="27">
        <v>38</v>
      </c>
      <c r="N13" s="27">
        <v>8</v>
      </c>
      <c r="O13" s="163"/>
      <c r="P13" s="7">
        <v>2</v>
      </c>
      <c r="S13" s="133"/>
      <c r="T13" s="117"/>
      <c r="U13" s="118" t="s">
        <v>38</v>
      </c>
    </row>
    <row r="14" spans="1:23" ht="22.5" customHeight="1">
      <c r="A14" s="34"/>
      <c r="B14" s="37" t="s">
        <v>39</v>
      </c>
      <c r="C14" s="29">
        <v>27408</v>
      </c>
      <c r="D14" s="30">
        <v>11890</v>
      </c>
      <c r="E14" s="31">
        <v>97</v>
      </c>
      <c r="F14" s="32">
        <v>1331</v>
      </c>
      <c r="G14" s="30">
        <v>1312</v>
      </c>
      <c r="H14" s="33">
        <v>469</v>
      </c>
      <c r="I14" s="31">
        <v>2</v>
      </c>
      <c r="J14" s="32">
        <v>26592</v>
      </c>
      <c r="K14" s="25">
        <f t="shared" si="0"/>
        <v>97.022767075306476</v>
      </c>
      <c r="L14" s="26">
        <v>391</v>
      </c>
      <c r="M14" s="27">
        <v>15</v>
      </c>
      <c r="N14" s="27">
        <v>5</v>
      </c>
      <c r="O14" s="163"/>
      <c r="P14" s="7">
        <v>2</v>
      </c>
      <c r="S14" s="133"/>
      <c r="T14" s="117"/>
      <c r="U14" s="118" t="s">
        <v>39</v>
      </c>
    </row>
    <row r="15" spans="1:23" ht="22.5" customHeight="1">
      <c r="A15" s="38"/>
      <c r="B15" s="37" t="s">
        <v>40</v>
      </c>
      <c r="C15" s="29">
        <v>34507</v>
      </c>
      <c r="D15" s="30">
        <v>15934</v>
      </c>
      <c r="E15" s="31">
        <v>150</v>
      </c>
      <c r="F15" s="32">
        <v>1757</v>
      </c>
      <c r="G15" s="30">
        <v>1729</v>
      </c>
      <c r="H15" s="33">
        <v>763</v>
      </c>
      <c r="I15" s="31">
        <v>0</v>
      </c>
      <c r="J15" s="32">
        <v>33440</v>
      </c>
      <c r="K15" s="25">
        <f t="shared" si="0"/>
        <v>96.907873764743385</v>
      </c>
      <c r="L15" s="26">
        <v>1068</v>
      </c>
      <c r="M15" s="27">
        <v>12</v>
      </c>
      <c r="N15" s="27">
        <v>5</v>
      </c>
      <c r="O15" s="163"/>
      <c r="P15" s="7">
        <v>2</v>
      </c>
      <c r="S15" s="133"/>
      <c r="T15" s="117"/>
      <c r="U15" s="118" t="s">
        <v>40</v>
      </c>
    </row>
    <row r="16" spans="1:23" ht="22.5" customHeight="1">
      <c r="A16" s="38"/>
      <c r="B16" s="39" t="s">
        <v>41</v>
      </c>
      <c r="C16" s="29">
        <v>163368</v>
      </c>
      <c r="D16" s="30">
        <v>23644</v>
      </c>
      <c r="E16" s="31">
        <v>48</v>
      </c>
      <c r="F16" s="32">
        <v>1618</v>
      </c>
      <c r="G16" s="30">
        <v>1593</v>
      </c>
      <c r="H16" s="33">
        <v>600</v>
      </c>
      <c r="I16" s="31">
        <v>0</v>
      </c>
      <c r="J16" s="32">
        <v>32175</v>
      </c>
      <c r="K16" s="25">
        <f t="shared" si="0"/>
        <v>19.694799471132658</v>
      </c>
      <c r="L16" s="26">
        <v>276</v>
      </c>
      <c r="M16" s="27">
        <v>14</v>
      </c>
      <c r="N16" s="27">
        <v>5</v>
      </c>
      <c r="O16" s="163"/>
      <c r="P16" s="7">
        <v>2</v>
      </c>
      <c r="S16" s="133"/>
      <c r="T16" s="117"/>
      <c r="U16" s="118" t="s">
        <v>42</v>
      </c>
    </row>
    <row r="17" spans="1:21" ht="22.5" customHeight="1">
      <c r="A17" s="38"/>
      <c r="B17" s="39" t="s">
        <v>43</v>
      </c>
      <c r="C17" s="29">
        <v>41224</v>
      </c>
      <c r="D17" s="30">
        <v>15454</v>
      </c>
      <c r="E17" s="31">
        <v>128</v>
      </c>
      <c r="F17" s="32">
        <v>1781</v>
      </c>
      <c r="G17" s="30">
        <v>1762</v>
      </c>
      <c r="H17" s="33">
        <v>531</v>
      </c>
      <c r="I17" s="31">
        <v>0</v>
      </c>
      <c r="J17" s="32">
        <v>40041</v>
      </c>
      <c r="K17" s="25">
        <f t="shared" si="0"/>
        <v>97.13031243935572</v>
      </c>
      <c r="L17" s="26">
        <v>1307</v>
      </c>
      <c r="M17" s="27">
        <v>16</v>
      </c>
      <c r="N17" s="27">
        <v>6</v>
      </c>
      <c r="O17" s="163"/>
      <c r="P17" s="7">
        <v>2</v>
      </c>
      <c r="S17" s="133"/>
      <c r="T17" s="117"/>
      <c r="U17" s="118" t="s">
        <v>43</v>
      </c>
    </row>
    <row r="18" spans="1:21" ht="22.5" customHeight="1">
      <c r="A18" s="38"/>
      <c r="B18" s="39" t="s">
        <v>44</v>
      </c>
      <c r="C18" s="29">
        <v>47783</v>
      </c>
      <c r="D18" s="30">
        <v>17508</v>
      </c>
      <c r="E18" s="31">
        <v>118</v>
      </c>
      <c r="F18" s="32">
        <v>2462</v>
      </c>
      <c r="G18" s="30">
        <v>2433</v>
      </c>
      <c r="H18" s="33">
        <v>709</v>
      </c>
      <c r="I18" s="31">
        <v>12</v>
      </c>
      <c r="J18" s="32">
        <v>47456</v>
      </c>
      <c r="K18" s="25">
        <f t="shared" si="0"/>
        <v>99.315656195718134</v>
      </c>
      <c r="L18" s="26">
        <v>2839</v>
      </c>
      <c r="M18" s="27">
        <v>13</v>
      </c>
      <c r="N18" s="27">
        <v>5</v>
      </c>
      <c r="O18" s="163"/>
      <c r="P18" s="7">
        <v>2</v>
      </c>
      <c r="S18" s="133"/>
      <c r="T18" s="117"/>
      <c r="U18" s="118" t="s">
        <v>44</v>
      </c>
    </row>
    <row r="19" spans="1:21" ht="22.5" customHeight="1">
      <c r="A19" s="34"/>
      <c r="B19" s="35" t="s">
        <v>45</v>
      </c>
      <c r="C19" s="29">
        <v>97310</v>
      </c>
      <c r="D19" s="30">
        <v>33474</v>
      </c>
      <c r="E19" s="31">
        <v>123</v>
      </c>
      <c r="F19" s="32">
        <v>2696</v>
      </c>
      <c r="G19" s="30">
        <v>2626</v>
      </c>
      <c r="H19" s="33">
        <v>843</v>
      </c>
      <c r="I19" s="31">
        <v>0</v>
      </c>
      <c r="J19" s="32">
        <v>62403</v>
      </c>
      <c r="K19" s="25">
        <f t="shared" si="0"/>
        <v>64.128044394204082</v>
      </c>
      <c r="L19" s="26">
        <v>2856</v>
      </c>
      <c r="M19" s="27">
        <v>44</v>
      </c>
      <c r="N19" s="27">
        <v>10</v>
      </c>
      <c r="O19" s="163"/>
      <c r="P19" s="7">
        <v>2</v>
      </c>
      <c r="S19" s="133"/>
      <c r="T19" s="117"/>
      <c r="U19" s="118" t="s">
        <v>45</v>
      </c>
    </row>
    <row r="20" spans="1:21" ht="22.5" customHeight="1">
      <c r="A20" s="40"/>
      <c r="B20" s="35" t="s">
        <v>46</v>
      </c>
      <c r="C20" s="29">
        <v>51900</v>
      </c>
      <c r="D20" s="30">
        <v>19257</v>
      </c>
      <c r="E20" s="31">
        <v>22</v>
      </c>
      <c r="F20" s="32">
        <v>1715</v>
      </c>
      <c r="G20" s="30">
        <v>1691</v>
      </c>
      <c r="H20" s="33">
        <v>735</v>
      </c>
      <c r="I20" s="31">
        <v>10</v>
      </c>
      <c r="J20" s="32">
        <v>40540</v>
      </c>
      <c r="K20" s="25">
        <f t="shared" si="0"/>
        <v>78.111753371868971</v>
      </c>
      <c r="L20" s="26">
        <v>791</v>
      </c>
      <c r="M20" s="27">
        <v>23</v>
      </c>
      <c r="N20" s="27">
        <v>5</v>
      </c>
      <c r="O20" s="132"/>
      <c r="P20" s="7">
        <v>2</v>
      </c>
      <c r="S20" s="133"/>
      <c r="T20" s="117"/>
      <c r="U20" s="118" t="s">
        <v>45</v>
      </c>
    </row>
    <row r="21" spans="1:21" ht="22.5" customHeight="1">
      <c r="A21" s="130" t="s">
        <v>47</v>
      </c>
      <c r="B21" s="127"/>
      <c r="C21" s="29">
        <v>313096</v>
      </c>
      <c r="D21" s="30">
        <v>70651</v>
      </c>
      <c r="E21" s="31"/>
      <c r="F21" s="32">
        <v>8939</v>
      </c>
      <c r="G21" s="30">
        <v>7814</v>
      </c>
      <c r="H21" s="33">
        <v>2350</v>
      </c>
      <c r="I21" s="31"/>
      <c r="J21" s="32">
        <v>157213</v>
      </c>
      <c r="K21" s="25">
        <f t="shared" si="0"/>
        <v>50.212394920407796</v>
      </c>
      <c r="L21" s="26">
        <v>3702</v>
      </c>
      <c r="M21" s="27">
        <v>79</v>
      </c>
      <c r="N21" s="27">
        <v>18</v>
      </c>
      <c r="O21" s="131">
        <f>(C21+C22+C23+C24)/S21</f>
        <v>3.7753154857012423</v>
      </c>
      <c r="P21" s="7">
        <v>1</v>
      </c>
      <c r="Q21" s="7" t="s">
        <v>48</v>
      </c>
      <c r="S21" s="133">
        <v>153335</v>
      </c>
      <c r="T21" s="134" t="s">
        <v>47</v>
      </c>
      <c r="U21" s="129"/>
    </row>
    <row r="22" spans="1:21" ht="22.5" customHeight="1">
      <c r="A22" s="130" t="s">
        <v>49</v>
      </c>
      <c r="B22" s="127"/>
      <c r="C22" s="29">
        <v>127454</v>
      </c>
      <c r="D22" s="30">
        <v>35710</v>
      </c>
      <c r="E22" s="31">
        <v>218</v>
      </c>
      <c r="F22" s="32">
        <v>3280</v>
      </c>
      <c r="G22" s="30">
        <v>2793</v>
      </c>
      <c r="H22" s="33">
        <v>1105</v>
      </c>
      <c r="I22" s="31">
        <v>5</v>
      </c>
      <c r="J22" s="32">
        <v>89924</v>
      </c>
      <c r="K22" s="25">
        <f t="shared" si="0"/>
        <v>70.554082257128059</v>
      </c>
      <c r="L22" s="26">
        <v>281</v>
      </c>
      <c r="M22" s="27">
        <v>43</v>
      </c>
      <c r="N22" s="27">
        <v>10</v>
      </c>
      <c r="O22" s="163" t="e">
        <f>C22/S22</f>
        <v>#DIV/0!</v>
      </c>
      <c r="P22" s="7">
        <v>1</v>
      </c>
      <c r="Q22" s="7" t="s">
        <v>50</v>
      </c>
      <c r="S22" s="133"/>
      <c r="T22" s="134" t="s">
        <v>51</v>
      </c>
      <c r="U22" s="129"/>
    </row>
    <row r="23" spans="1:21" ht="22.5" customHeight="1">
      <c r="A23" s="130" t="s">
        <v>52</v>
      </c>
      <c r="B23" s="165"/>
      <c r="C23" s="29">
        <v>68435</v>
      </c>
      <c r="D23" s="30">
        <v>8748</v>
      </c>
      <c r="E23" s="31">
        <v>779</v>
      </c>
      <c r="F23" s="32">
        <v>2912</v>
      </c>
      <c r="G23" s="30">
        <v>2251</v>
      </c>
      <c r="H23" s="33">
        <v>316</v>
      </c>
      <c r="I23" s="31">
        <v>16</v>
      </c>
      <c r="J23" s="32">
        <v>54946</v>
      </c>
      <c r="K23" s="25">
        <f t="shared" si="0"/>
        <v>80.28932563746622</v>
      </c>
      <c r="L23" s="26">
        <v>2146</v>
      </c>
      <c r="M23" s="27">
        <v>146</v>
      </c>
      <c r="N23" s="27">
        <v>32</v>
      </c>
      <c r="O23" s="163" t="e">
        <f>(C23+C24)/S23</f>
        <v>#DIV/0!</v>
      </c>
      <c r="P23" s="7">
        <v>2</v>
      </c>
      <c r="S23" s="133"/>
      <c r="T23" s="134" t="s">
        <v>52</v>
      </c>
      <c r="U23" s="129"/>
    </row>
    <row r="24" spans="1:21" ht="22.5" customHeight="1">
      <c r="A24" s="126" t="s">
        <v>53</v>
      </c>
      <c r="B24" s="166"/>
      <c r="C24" s="29">
        <v>69903</v>
      </c>
      <c r="D24" s="30">
        <v>17830</v>
      </c>
      <c r="E24" s="31">
        <v>298</v>
      </c>
      <c r="F24" s="32">
        <v>3310</v>
      </c>
      <c r="G24" s="30">
        <v>2397</v>
      </c>
      <c r="H24" s="33">
        <v>681</v>
      </c>
      <c r="I24" s="31">
        <v>6</v>
      </c>
      <c r="J24" s="32">
        <v>48001</v>
      </c>
      <c r="K24" s="25">
        <f t="shared" si="0"/>
        <v>68.668011387207983</v>
      </c>
      <c r="L24" s="26">
        <v>51</v>
      </c>
      <c r="M24" s="27">
        <v>28</v>
      </c>
      <c r="N24" s="27">
        <v>10</v>
      </c>
      <c r="O24" s="132" t="e">
        <f>C24/S24</f>
        <v>#DIV/0!</v>
      </c>
      <c r="P24" s="7">
        <v>2</v>
      </c>
      <c r="S24" s="133"/>
      <c r="T24" s="134" t="s">
        <v>54</v>
      </c>
      <c r="U24" s="129"/>
    </row>
    <row r="25" spans="1:21" ht="22.5" customHeight="1">
      <c r="A25" s="130" t="s">
        <v>55</v>
      </c>
      <c r="B25" s="165"/>
      <c r="C25" s="29">
        <v>232652</v>
      </c>
      <c r="D25" s="30">
        <v>103042</v>
      </c>
      <c r="E25" s="31">
        <v>1701</v>
      </c>
      <c r="F25" s="32">
        <v>5740</v>
      </c>
      <c r="G25" s="30"/>
      <c r="H25" s="33">
        <v>2969</v>
      </c>
      <c r="I25" s="31">
        <v>0</v>
      </c>
      <c r="J25" s="32">
        <v>148025</v>
      </c>
      <c r="K25" s="25">
        <f t="shared" si="0"/>
        <v>63.625070921376135</v>
      </c>
      <c r="L25" s="26">
        <v>6630</v>
      </c>
      <c r="M25" s="27">
        <v>78</v>
      </c>
      <c r="N25" s="27">
        <v>15</v>
      </c>
      <c r="O25" s="28">
        <f>C25/S25</f>
        <v>4.8546031216092143</v>
      </c>
      <c r="S25" s="116">
        <v>47924</v>
      </c>
      <c r="T25" s="134" t="s">
        <v>56</v>
      </c>
      <c r="U25" s="129"/>
    </row>
    <row r="26" spans="1:21" ht="22.5" customHeight="1">
      <c r="A26" s="161" t="s">
        <v>57</v>
      </c>
      <c r="B26" s="164"/>
      <c r="C26" s="29">
        <v>356789</v>
      </c>
      <c r="D26" s="30">
        <v>74490</v>
      </c>
      <c r="E26" s="31">
        <v>4025</v>
      </c>
      <c r="F26" s="32">
        <v>9133</v>
      </c>
      <c r="G26" s="30">
        <v>7482</v>
      </c>
      <c r="H26" s="33">
        <v>973</v>
      </c>
      <c r="I26" s="31">
        <v>28</v>
      </c>
      <c r="J26" s="32">
        <v>157314</v>
      </c>
      <c r="K26" s="25">
        <f t="shared" si="0"/>
        <v>44.091605963188329</v>
      </c>
      <c r="L26" s="26">
        <v>3749</v>
      </c>
      <c r="M26" s="27">
        <v>221</v>
      </c>
      <c r="N26" s="27">
        <v>25</v>
      </c>
      <c r="O26" s="131">
        <f>(C26+C27+C28+C29+C30+C31+C32+C33+C34+C35+C36+C43+C44+C45+C46+C47+C48+C49+C50)/S26</f>
        <v>8.1389887617364867</v>
      </c>
      <c r="P26" s="7">
        <v>1</v>
      </c>
      <c r="Q26" s="7" t="s">
        <v>58</v>
      </c>
      <c r="S26" s="133">
        <v>97346</v>
      </c>
      <c r="T26" s="128" t="s">
        <v>59</v>
      </c>
      <c r="U26" s="129"/>
    </row>
    <row r="27" spans="1:21" ht="22.5" customHeight="1">
      <c r="A27" s="38"/>
      <c r="B27" s="41" t="s">
        <v>60</v>
      </c>
      <c r="C27" s="29">
        <v>10833</v>
      </c>
      <c r="D27" s="30">
        <v>6371</v>
      </c>
      <c r="E27" s="31"/>
      <c r="F27" s="32">
        <v>235</v>
      </c>
      <c r="G27" s="30">
        <v>211</v>
      </c>
      <c r="H27" s="33">
        <v>105</v>
      </c>
      <c r="I27" s="31"/>
      <c r="J27" s="32">
        <v>10833</v>
      </c>
      <c r="K27" s="25">
        <f t="shared" si="0"/>
        <v>100</v>
      </c>
      <c r="L27" s="26">
        <v>117</v>
      </c>
      <c r="M27" s="27">
        <v>9</v>
      </c>
      <c r="N27" s="27"/>
      <c r="O27" s="163"/>
      <c r="S27" s="133"/>
      <c r="T27" s="117"/>
      <c r="U27" s="117" t="s">
        <v>61</v>
      </c>
    </row>
    <row r="28" spans="1:21" ht="22.5" customHeight="1">
      <c r="A28" s="38"/>
      <c r="B28" s="41" t="s">
        <v>62</v>
      </c>
      <c r="C28" s="29">
        <v>11169</v>
      </c>
      <c r="D28" s="30">
        <v>6667</v>
      </c>
      <c r="E28" s="31"/>
      <c r="F28" s="32">
        <v>236</v>
      </c>
      <c r="G28" s="30">
        <v>196</v>
      </c>
      <c r="H28" s="33">
        <v>118</v>
      </c>
      <c r="I28" s="31"/>
      <c r="J28" s="32">
        <v>11169</v>
      </c>
      <c r="K28" s="25">
        <f t="shared" si="0"/>
        <v>100</v>
      </c>
      <c r="L28" s="26">
        <v>256</v>
      </c>
      <c r="M28" s="27">
        <v>14</v>
      </c>
      <c r="N28" s="27"/>
      <c r="O28" s="163"/>
      <c r="S28" s="133"/>
      <c r="T28" s="117"/>
      <c r="U28" s="117" t="s">
        <v>63</v>
      </c>
    </row>
    <row r="29" spans="1:21" ht="22.5" customHeight="1">
      <c r="A29" s="38"/>
      <c r="B29" s="41" t="s">
        <v>64</v>
      </c>
      <c r="C29" s="29">
        <v>11449</v>
      </c>
      <c r="D29" s="30">
        <v>6843</v>
      </c>
      <c r="E29" s="31"/>
      <c r="F29" s="32">
        <v>260</v>
      </c>
      <c r="G29" s="30">
        <v>229</v>
      </c>
      <c r="H29" s="33">
        <v>127</v>
      </c>
      <c r="I29" s="31"/>
      <c r="J29" s="32">
        <v>11449</v>
      </c>
      <c r="K29" s="25">
        <f t="shared" si="0"/>
        <v>100</v>
      </c>
      <c r="L29" s="26">
        <v>120</v>
      </c>
      <c r="M29" s="27">
        <v>7</v>
      </c>
      <c r="N29" s="27"/>
      <c r="O29" s="163"/>
      <c r="S29" s="133"/>
      <c r="T29" s="117"/>
      <c r="U29" s="117" t="s">
        <v>65</v>
      </c>
    </row>
    <row r="30" spans="1:21" ht="22.5" customHeight="1">
      <c r="A30" s="38"/>
      <c r="B30" s="41" t="s">
        <v>66</v>
      </c>
      <c r="C30" s="29">
        <v>8837</v>
      </c>
      <c r="D30" s="30">
        <v>5128</v>
      </c>
      <c r="E30" s="31"/>
      <c r="F30" s="32">
        <v>221</v>
      </c>
      <c r="G30" s="30">
        <v>190</v>
      </c>
      <c r="H30" s="33">
        <v>87</v>
      </c>
      <c r="I30" s="31"/>
      <c r="J30" s="32">
        <v>8837</v>
      </c>
      <c r="K30" s="25">
        <f t="shared" si="0"/>
        <v>100</v>
      </c>
      <c r="L30" s="26">
        <v>142</v>
      </c>
      <c r="M30" s="27">
        <v>8</v>
      </c>
      <c r="N30" s="27"/>
      <c r="O30" s="163"/>
      <c r="S30" s="133"/>
      <c r="T30" s="117"/>
      <c r="U30" s="117" t="s">
        <v>67</v>
      </c>
    </row>
    <row r="31" spans="1:21" ht="22.5" customHeight="1">
      <c r="A31" s="38"/>
      <c r="B31" s="41" t="s">
        <v>68</v>
      </c>
      <c r="C31" s="29">
        <v>19044</v>
      </c>
      <c r="D31" s="30">
        <v>12144</v>
      </c>
      <c r="E31" s="31"/>
      <c r="F31" s="32">
        <v>450</v>
      </c>
      <c r="G31" s="30">
        <v>406</v>
      </c>
      <c r="H31" s="33">
        <v>240</v>
      </c>
      <c r="I31" s="31"/>
      <c r="J31" s="32">
        <v>19044</v>
      </c>
      <c r="K31" s="25">
        <f t="shared" si="0"/>
        <v>100</v>
      </c>
      <c r="L31" s="26">
        <v>296</v>
      </c>
      <c r="M31" s="27">
        <v>8</v>
      </c>
      <c r="N31" s="27"/>
      <c r="O31" s="163"/>
      <c r="S31" s="133"/>
      <c r="T31" s="117"/>
      <c r="U31" s="117" t="s">
        <v>69</v>
      </c>
    </row>
    <row r="32" spans="1:21" ht="22.5" customHeight="1">
      <c r="A32" s="38"/>
      <c r="B32" s="42" t="s">
        <v>70</v>
      </c>
      <c r="C32" s="29">
        <v>12899</v>
      </c>
      <c r="D32" s="30">
        <v>8472</v>
      </c>
      <c r="E32" s="31"/>
      <c r="F32" s="32">
        <v>379</v>
      </c>
      <c r="G32" s="30">
        <v>302</v>
      </c>
      <c r="H32" s="33">
        <v>214</v>
      </c>
      <c r="I32" s="31"/>
      <c r="J32" s="32">
        <v>12899</v>
      </c>
      <c r="K32" s="25">
        <f t="shared" si="0"/>
        <v>100</v>
      </c>
      <c r="L32" s="26">
        <v>77</v>
      </c>
      <c r="M32" s="27">
        <v>6</v>
      </c>
      <c r="N32" s="27"/>
      <c r="O32" s="163"/>
      <c r="S32" s="133"/>
      <c r="T32" s="117"/>
      <c r="U32" s="117" t="s">
        <v>71</v>
      </c>
    </row>
    <row r="33" spans="1:23" ht="22.5" customHeight="1">
      <c r="A33" s="38"/>
      <c r="B33" s="41" t="s">
        <v>72</v>
      </c>
      <c r="C33" s="29">
        <v>10072</v>
      </c>
      <c r="D33" s="30">
        <v>6307</v>
      </c>
      <c r="E33" s="31"/>
      <c r="F33" s="32">
        <v>263</v>
      </c>
      <c r="G33" s="30">
        <v>221</v>
      </c>
      <c r="H33" s="33">
        <v>146</v>
      </c>
      <c r="I33" s="31"/>
      <c r="J33" s="32">
        <v>10072</v>
      </c>
      <c r="K33" s="25">
        <f t="shared" si="0"/>
        <v>100</v>
      </c>
      <c r="L33" s="26">
        <v>93</v>
      </c>
      <c r="M33" s="27">
        <v>8</v>
      </c>
      <c r="N33" s="27"/>
      <c r="O33" s="163"/>
      <c r="S33" s="133"/>
      <c r="T33" s="117"/>
      <c r="U33" s="117" t="s">
        <v>73</v>
      </c>
    </row>
    <row r="34" spans="1:23" ht="22.5" customHeight="1">
      <c r="A34" s="38"/>
      <c r="B34" s="41" t="s">
        <v>74</v>
      </c>
      <c r="C34" s="29">
        <v>14554</v>
      </c>
      <c r="D34" s="30">
        <v>9364</v>
      </c>
      <c r="E34" s="31"/>
      <c r="F34" s="32">
        <v>344</v>
      </c>
      <c r="G34" s="30">
        <v>294</v>
      </c>
      <c r="H34" s="33">
        <v>196</v>
      </c>
      <c r="I34" s="31"/>
      <c r="J34" s="32">
        <v>14554</v>
      </c>
      <c r="K34" s="25">
        <f t="shared" si="0"/>
        <v>100</v>
      </c>
      <c r="L34" s="26">
        <v>118</v>
      </c>
      <c r="M34" s="27">
        <v>11</v>
      </c>
      <c r="N34" s="27"/>
      <c r="O34" s="163"/>
      <c r="S34" s="133"/>
      <c r="T34" s="117"/>
      <c r="U34" s="117" t="s">
        <v>75</v>
      </c>
    </row>
    <row r="35" spans="1:23" ht="22.5" customHeight="1">
      <c r="A35" s="38"/>
      <c r="B35" s="42" t="s">
        <v>76</v>
      </c>
      <c r="C35" s="29">
        <v>10907</v>
      </c>
      <c r="D35" s="30">
        <v>7748</v>
      </c>
      <c r="E35" s="31"/>
      <c r="F35" s="32">
        <v>250</v>
      </c>
      <c r="G35" s="30">
        <v>213</v>
      </c>
      <c r="H35" s="33">
        <v>129</v>
      </c>
      <c r="I35" s="31"/>
      <c r="J35" s="32">
        <v>10907</v>
      </c>
      <c r="K35" s="25">
        <f t="shared" si="0"/>
        <v>100</v>
      </c>
      <c r="L35" s="26">
        <v>223</v>
      </c>
      <c r="M35" s="27">
        <v>6</v>
      </c>
      <c r="N35" s="27"/>
      <c r="O35" s="163"/>
      <c r="S35" s="133"/>
      <c r="T35" s="117"/>
      <c r="U35" s="117" t="s">
        <v>77</v>
      </c>
    </row>
    <row r="36" spans="1:23" ht="22.5" customHeight="1">
      <c r="A36" s="38"/>
      <c r="B36" s="42" t="s">
        <v>78</v>
      </c>
      <c r="C36" s="29">
        <v>18398</v>
      </c>
      <c r="D36" s="30">
        <v>10661</v>
      </c>
      <c r="E36" s="31"/>
      <c r="F36" s="32">
        <v>430</v>
      </c>
      <c r="G36" s="30">
        <v>394</v>
      </c>
      <c r="H36" s="33">
        <v>228</v>
      </c>
      <c r="I36" s="31"/>
      <c r="J36" s="32">
        <v>18398</v>
      </c>
      <c r="K36" s="25">
        <f t="shared" si="0"/>
        <v>100</v>
      </c>
      <c r="L36" s="26">
        <v>247</v>
      </c>
      <c r="M36" s="27">
        <v>13</v>
      </c>
      <c r="N36" s="27"/>
      <c r="O36" s="132"/>
      <c r="S36" s="133"/>
      <c r="T36" s="117"/>
      <c r="U36" s="117" t="s">
        <v>79</v>
      </c>
    </row>
    <row r="37" spans="1:23" ht="31.5" customHeight="1">
      <c r="A37" s="1"/>
      <c r="B37" s="1"/>
      <c r="C37" s="2"/>
      <c r="D37" s="2"/>
      <c r="E37" s="2"/>
      <c r="F37" s="2"/>
      <c r="G37" s="195">
        <v>17</v>
      </c>
      <c r="H37" s="2"/>
      <c r="I37" s="3"/>
      <c r="J37" s="2"/>
      <c r="K37" s="2"/>
      <c r="L37" s="2"/>
      <c r="M37" s="2"/>
      <c r="N37" s="2"/>
      <c r="O37" s="4"/>
      <c r="P37" s="5"/>
      <c r="Q37" s="5"/>
      <c r="R37" s="5"/>
      <c r="S37" s="133"/>
    </row>
    <row r="38" spans="1:23" s="9" customFormat="1" ht="13.5" customHeight="1">
      <c r="A38" s="143" t="s">
        <v>1</v>
      </c>
      <c r="B38" s="144"/>
      <c r="C38" s="149" t="s">
        <v>2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0" t="s">
        <v>3</v>
      </c>
      <c r="P38" s="193" t="s">
        <v>4</v>
      </c>
      <c r="Q38" s="194"/>
      <c r="R38" s="108"/>
      <c r="S38" s="133"/>
      <c r="T38" s="109"/>
      <c r="U38" s="109"/>
      <c r="V38" s="110"/>
      <c r="W38" s="110"/>
    </row>
    <row r="39" spans="1:23" s="9" customFormat="1" ht="13.5" customHeight="1">
      <c r="A39" s="145"/>
      <c r="B39" s="146"/>
      <c r="C39" s="152" t="s">
        <v>5</v>
      </c>
      <c r="D39" s="10"/>
      <c r="E39" s="11"/>
      <c r="F39" s="154" t="s">
        <v>6</v>
      </c>
      <c r="G39" s="12"/>
      <c r="H39" s="12"/>
      <c r="I39" s="13"/>
      <c r="J39" s="156" t="s">
        <v>7</v>
      </c>
      <c r="K39" s="135" t="s">
        <v>8</v>
      </c>
      <c r="L39" s="159" t="s">
        <v>9</v>
      </c>
      <c r="M39" s="135" t="s">
        <v>10</v>
      </c>
      <c r="N39" s="135" t="s">
        <v>11</v>
      </c>
      <c r="O39" s="151"/>
      <c r="P39" s="194"/>
      <c r="Q39" s="194"/>
      <c r="R39" s="108"/>
      <c r="S39" s="133"/>
      <c r="T39" s="109"/>
      <c r="U39" s="109"/>
      <c r="V39" s="110"/>
      <c r="W39" s="110"/>
    </row>
    <row r="40" spans="1:23" s="9" customFormat="1" ht="23.25" customHeight="1">
      <c r="A40" s="145"/>
      <c r="B40" s="146"/>
      <c r="C40" s="153"/>
      <c r="D40" s="137" t="s">
        <v>12</v>
      </c>
      <c r="E40" s="139" t="s">
        <v>13</v>
      </c>
      <c r="F40" s="155"/>
      <c r="G40" s="140" t="s">
        <v>14</v>
      </c>
      <c r="H40" s="142" t="s">
        <v>12</v>
      </c>
      <c r="I40" s="139" t="s">
        <v>15</v>
      </c>
      <c r="J40" s="157"/>
      <c r="K40" s="158"/>
      <c r="L40" s="160"/>
      <c r="M40" s="136"/>
      <c r="N40" s="136"/>
      <c r="O40" s="151"/>
      <c r="P40" s="194"/>
      <c r="Q40" s="194"/>
      <c r="R40" s="108"/>
      <c r="S40" s="133"/>
      <c r="T40" s="109"/>
      <c r="U40" s="109"/>
      <c r="V40" s="110"/>
      <c r="W40" s="110"/>
    </row>
    <row r="41" spans="1:23" s="9" customFormat="1" ht="40.5" customHeight="1">
      <c r="A41" s="145"/>
      <c r="B41" s="146"/>
      <c r="C41" s="153"/>
      <c r="D41" s="138"/>
      <c r="E41" s="139"/>
      <c r="F41" s="155"/>
      <c r="G41" s="141"/>
      <c r="H41" s="142"/>
      <c r="I41" s="139"/>
      <c r="J41" s="157"/>
      <c r="K41" s="158"/>
      <c r="L41" s="160"/>
      <c r="M41" s="136"/>
      <c r="N41" s="136"/>
      <c r="O41" s="151"/>
      <c r="P41" s="194"/>
      <c r="Q41" s="194"/>
      <c r="R41" s="108"/>
      <c r="S41" s="133"/>
      <c r="T41" s="109"/>
      <c r="U41" s="109"/>
      <c r="V41" s="110"/>
      <c r="W41" s="110"/>
    </row>
    <row r="42" spans="1:23" s="9" customFormat="1" ht="17.25" customHeight="1">
      <c r="A42" s="147"/>
      <c r="B42" s="148"/>
      <c r="C42" s="14" t="s">
        <v>16</v>
      </c>
      <c r="D42" s="15" t="s">
        <v>17</v>
      </c>
      <c r="E42" s="16" t="s">
        <v>17</v>
      </c>
      <c r="F42" s="14" t="s">
        <v>17</v>
      </c>
      <c r="G42" s="15" t="s">
        <v>17</v>
      </c>
      <c r="H42" s="16" t="s">
        <v>17</v>
      </c>
      <c r="I42" s="17" t="s">
        <v>17</v>
      </c>
      <c r="J42" s="14" t="s">
        <v>17</v>
      </c>
      <c r="K42" s="18" t="s">
        <v>18</v>
      </c>
      <c r="L42" s="14" t="s">
        <v>17</v>
      </c>
      <c r="M42" s="14" t="s">
        <v>19</v>
      </c>
      <c r="N42" s="18" t="s">
        <v>19</v>
      </c>
      <c r="O42" s="19" t="s">
        <v>17</v>
      </c>
      <c r="P42" s="5" t="s">
        <v>20</v>
      </c>
      <c r="Q42" s="111" t="s">
        <v>21</v>
      </c>
      <c r="R42" s="111"/>
      <c r="S42" s="133"/>
      <c r="T42" s="109"/>
      <c r="U42" s="109"/>
      <c r="V42" s="110"/>
      <c r="W42" s="110"/>
    </row>
    <row r="43" spans="1:23" ht="22.5" customHeight="1">
      <c r="A43" s="38"/>
      <c r="B43" s="42" t="s">
        <v>80</v>
      </c>
      <c r="C43" s="29">
        <v>11769</v>
      </c>
      <c r="D43" s="30">
        <v>7811</v>
      </c>
      <c r="E43" s="31"/>
      <c r="F43" s="32">
        <v>328</v>
      </c>
      <c r="G43" s="30">
        <v>224</v>
      </c>
      <c r="H43" s="33">
        <v>156</v>
      </c>
      <c r="I43" s="31"/>
      <c r="J43" s="32">
        <v>11769</v>
      </c>
      <c r="K43" s="25">
        <f t="shared" si="0"/>
        <v>100</v>
      </c>
      <c r="L43" s="26">
        <v>242</v>
      </c>
      <c r="M43" s="27">
        <v>6</v>
      </c>
      <c r="N43" s="27"/>
      <c r="O43" s="131">
        <v>8.1</v>
      </c>
      <c r="S43" s="133"/>
      <c r="T43" s="117"/>
      <c r="U43" s="117" t="s">
        <v>81</v>
      </c>
    </row>
    <row r="44" spans="1:23" ht="22.5" customHeight="1">
      <c r="A44" s="38"/>
      <c r="B44" s="41" t="s">
        <v>82</v>
      </c>
      <c r="C44" s="29">
        <v>11609</v>
      </c>
      <c r="D44" s="30">
        <v>7644</v>
      </c>
      <c r="E44" s="31"/>
      <c r="F44" s="32">
        <v>294</v>
      </c>
      <c r="G44" s="30">
        <v>246</v>
      </c>
      <c r="H44" s="33">
        <v>172</v>
      </c>
      <c r="I44" s="31"/>
      <c r="J44" s="32">
        <v>11609</v>
      </c>
      <c r="K44" s="25">
        <f t="shared" si="0"/>
        <v>100</v>
      </c>
      <c r="L44" s="26">
        <v>82</v>
      </c>
      <c r="M44" s="27">
        <v>6</v>
      </c>
      <c r="N44" s="27"/>
      <c r="O44" s="163"/>
      <c r="S44" s="133"/>
      <c r="T44" s="117"/>
      <c r="U44" s="117" t="s">
        <v>83</v>
      </c>
    </row>
    <row r="45" spans="1:23" ht="22.5" customHeight="1">
      <c r="A45" s="38"/>
      <c r="B45" s="41" t="s">
        <v>84</v>
      </c>
      <c r="C45" s="29">
        <v>12515</v>
      </c>
      <c r="D45" s="30">
        <v>8655</v>
      </c>
      <c r="E45" s="31"/>
      <c r="F45" s="32">
        <v>284</v>
      </c>
      <c r="G45" s="30">
        <v>240</v>
      </c>
      <c r="H45" s="33">
        <v>175</v>
      </c>
      <c r="I45" s="31"/>
      <c r="J45" s="32">
        <v>12515</v>
      </c>
      <c r="K45" s="25">
        <f t="shared" si="0"/>
        <v>100</v>
      </c>
      <c r="L45" s="26">
        <v>468</v>
      </c>
      <c r="M45" s="27">
        <v>11</v>
      </c>
      <c r="N45" s="27"/>
      <c r="O45" s="163"/>
      <c r="S45" s="133"/>
      <c r="T45" s="117"/>
      <c r="U45" s="117" t="s">
        <v>85</v>
      </c>
    </row>
    <row r="46" spans="1:23" ht="22.5" customHeight="1">
      <c r="A46" s="38"/>
      <c r="B46" s="41" t="s">
        <v>86</v>
      </c>
      <c r="C46" s="29">
        <v>25416</v>
      </c>
      <c r="D46" s="30">
        <v>14732</v>
      </c>
      <c r="E46" s="31"/>
      <c r="F46" s="32">
        <v>500</v>
      </c>
      <c r="G46" s="30">
        <v>459</v>
      </c>
      <c r="H46" s="33">
        <v>325</v>
      </c>
      <c r="I46" s="31"/>
      <c r="J46" s="32">
        <v>25416</v>
      </c>
      <c r="K46" s="25">
        <f t="shared" si="0"/>
        <v>100</v>
      </c>
      <c r="L46" s="26">
        <v>154</v>
      </c>
      <c r="M46" s="27">
        <v>11</v>
      </c>
      <c r="N46" s="27"/>
      <c r="O46" s="163"/>
      <c r="S46" s="133"/>
      <c r="T46" s="117"/>
      <c r="U46" s="117" t="s">
        <v>87</v>
      </c>
    </row>
    <row r="47" spans="1:23" ht="22.5" customHeight="1">
      <c r="A47" s="38"/>
      <c r="B47" s="41" t="s">
        <v>88</v>
      </c>
      <c r="C47" s="29">
        <v>7075</v>
      </c>
      <c r="D47" s="30">
        <v>4186</v>
      </c>
      <c r="E47" s="31"/>
      <c r="F47" s="32">
        <v>247</v>
      </c>
      <c r="G47" s="30">
        <v>231</v>
      </c>
      <c r="H47" s="33">
        <v>146</v>
      </c>
      <c r="I47" s="31"/>
      <c r="J47" s="32">
        <v>7075</v>
      </c>
      <c r="K47" s="25">
        <f t="shared" si="0"/>
        <v>100</v>
      </c>
      <c r="L47" s="26">
        <v>13</v>
      </c>
      <c r="M47" s="27">
        <v>4</v>
      </c>
      <c r="N47" s="27"/>
      <c r="O47" s="163"/>
      <c r="S47" s="133"/>
      <c r="T47" s="117"/>
      <c r="U47" s="117" t="s">
        <v>84</v>
      </c>
    </row>
    <row r="48" spans="1:23" ht="22.5" customHeight="1">
      <c r="A48" s="40"/>
      <c r="B48" s="42" t="s">
        <v>89</v>
      </c>
      <c r="C48" s="29">
        <v>9008</v>
      </c>
      <c r="D48" s="30">
        <v>4766</v>
      </c>
      <c r="E48" s="31"/>
      <c r="F48" s="32">
        <v>267</v>
      </c>
      <c r="G48" s="30">
        <v>219</v>
      </c>
      <c r="H48" s="33">
        <v>116</v>
      </c>
      <c r="I48" s="31"/>
      <c r="J48" s="32">
        <v>9008</v>
      </c>
      <c r="K48" s="25">
        <f t="shared" si="0"/>
        <v>100</v>
      </c>
      <c r="L48" s="26">
        <v>103</v>
      </c>
      <c r="M48" s="27">
        <v>8</v>
      </c>
      <c r="N48" s="27"/>
      <c r="O48" s="163"/>
      <c r="S48" s="133"/>
      <c r="T48" s="117"/>
      <c r="U48" s="117" t="s">
        <v>90</v>
      </c>
    </row>
    <row r="49" spans="1:21" ht="22.5" customHeight="1">
      <c r="A49" s="161" t="s">
        <v>91</v>
      </c>
      <c r="B49" s="164"/>
      <c r="C49" s="29">
        <v>176064</v>
      </c>
      <c r="D49" s="30">
        <v>69290</v>
      </c>
      <c r="E49" s="31">
        <v>1262</v>
      </c>
      <c r="F49" s="32">
        <v>4802</v>
      </c>
      <c r="G49" s="30">
        <v>3137</v>
      </c>
      <c r="H49" s="33">
        <v>2231</v>
      </c>
      <c r="I49" s="31">
        <v>12</v>
      </c>
      <c r="J49" s="32">
        <v>76821</v>
      </c>
      <c r="K49" s="25">
        <f t="shared" si="0"/>
        <v>43.63242911668484</v>
      </c>
      <c r="L49" s="26">
        <v>1309</v>
      </c>
      <c r="M49" s="27">
        <v>80</v>
      </c>
      <c r="N49" s="27">
        <v>11</v>
      </c>
      <c r="O49" s="163"/>
      <c r="P49" s="7">
        <v>1</v>
      </c>
      <c r="Q49" s="7" t="s">
        <v>92</v>
      </c>
      <c r="S49" s="133"/>
      <c r="T49" s="117"/>
      <c r="U49" s="117" t="s">
        <v>93</v>
      </c>
    </row>
    <row r="50" spans="1:21" ht="22.5" customHeight="1">
      <c r="A50" s="161" t="s">
        <v>94</v>
      </c>
      <c r="B50" s="164"/>
      <c r="C50" s="29">
        <v>53891</v>
      </c>
      <c r="D50" s="30">
        <v>23320</v>
      </c>
      <c r="E50" s="31">
        <v>0</v>
      </c>
      <c r="F50" s="32">
        <v>1818</v>
      </c>
      <c r="G50" s="30">
        <v>1620</v>
      </c>
      <c r="H50" s="33">
        <v>596</v>
      </c>
      <c r="I50" s="31">
        <v>0</v>
      </c>
      <c r="J50" s="32">
        <v>47379</v>
      </c>
      <c r="K50" s="25">
        <f t="shared" si="0"/>
        <v>87.916349668775865</v>
      </c>
      <c r="L50" s="26">
        <v>2898</v>
      </c>
      <c r="M50" s="27">
        <v>60</v>
      </c>
      <c r="N50" s="27">
        <v>7</v>
      </c>
      <c r="O50" s="132"/>
      <c r="P50" s="7">
        <v>2</v>
      </c>
      <c r="S50" s="133"/>
      <c r="T50" s="117"/>
      <c r="U50" s="117" t="s">
        <v>95</v>
      </c>
    </row>
    <row r="51" spans="1:21" ht="22.5" customHeight="1">
      <c r="A51" s="161" t="s">
        <v>96</v>
      </c>
      <c r="B51" s="164"/>
      <c r="C51" s="29">
        <v>200139</v>
      </c>
      <c r="D51" s="30">
        <v>37215</v>
      </c>
      <c r="E51" s="31">
        <v>1044</v>
      </c>
      <c r="F51" s="32">
        <v>7550</v>
      </c>
      <c r="G51" s="30">
        <v>5059</v>
      </c>
      <c r="H51" s="33">
        <v>1720</v>
      </c>
      <c r="I51" s="31">
        <v>9</v>
      </c>
      <c r="J51" s="32">
        <v>128893</v>
      </c>
      <c r="K51" s="25">
        <f t="shared" si="0"/>
        <v>64.401740790150839</v>
      </c>
      <c r="L51" s="26">
        <v>7169</v>
      </c>
      <c r="M51" s="27">
        <v>50</v>
      </c>
      <c r="N51" s="27">
        <v>11</v>
      </c>
      <c r="O51" s="131">
        <f>(C51+C52)/S51</f>
        <v>5.0763705416116247</v>
      </c>
      <c r="P51" s="7">
        <v>2</v>
      </c>
      <c r="S51" s="133">
        <v>48448</v>
      </c>
      <c r="T51" s="128" t="s">
        <v>96</v>
      </c>
      <c r="U51" s="128"/>
    </row>
    <row r="52" spans="1:21" ht="22.5" customHeight="1">
      <c r="A52" s="34"/>
      <c r="B52" s="43" t="s">
        <v>97</v>
      </c>
      <c r="C52" s="29">
        <v>45801</v>
      </c>
      <c r="D52" s="30">
        <v>6652</v>
      </c>
      <c r="E52" s="31">
        <v>24</v>
      </c>
      <c r="F52" s="32">
        <v>514</v>
      </c>
      <c r="G52" s="30">
        <v>27</v>
      </c>
      <c r="H52" s="33">
        <v>92</v>
      </c>
      <c r="I52" s="31">
        <v>0</v>
      </c>
      <c r="J52" s="32">
        <v>40202</v>
      </c>
      <c r="K52" s="25">
        <f t="shared" si="0"/>
        <v>87.775376083491636</v>
      </c>
      <c r="L52" s="26">
        <v>99</v>
      </c>
      <c r="M52" s="27">
        <v>10</v>
      </c>
      <c r="N52" s="27">
        <v>2</v>
      </c>
      <c r="O52" s="132" t="e">
        <f>C52/S52</f>
        <v>#DIV/0!</v>
      </c>
      <c r="P52" s="7">
        <v>2</v>
      </c>
      <c r="S52" s="133"/>
      <c r="T52" s="117"/>
      <c r="U52" s="119" t="s">
        <v>97</v>
      </c>
    </row>
    <row r="53" spans="1:21" ht="22.5" customHeight="1">
      <c r="A53" s="130" t="s">
        <v>98</v>
      </c>
      <c r="B53" s="165"/>
      <c r="C53" s="29">
        <v>215672</v>
      </c>
      <c r="D53" s="30">
        <v>70684</v>
      </c>
      <c r="E53" s="31"/>
      <c r="F53" s="32">
        <v>4579</v>
      </c>
      <c r="G53" s="30">
        <v>4544</v>
      </c>
      <c r="H53" s="33">
        <v>1314</v>
      </c>
      <c r="I53" s="31"/>
      <c r="J53" s="32">
        <v>106886</v>
      </c>
      <c r="K53" s="25">
        <f t="shared" si="0"/>
        <v>49.559516302533481</v>
      </c>
      <c r="L53" s="26">
        <v>2108</v>
      </c>
      <c r="M53" s="27">
        <v>72</v>
      </c>
      <c r="N53" s="27">
        <v>10</v>
      </c>
      <c r="O53" s="28">
        <f>C53/S53</f>
        <v>4.359476067270375</v>
      </c>
      <c r="P53" s="7">
        <v>1</v>
      </c>
      <c r="Q53" s="7" t="s">
        <v>99</v>
      </c>
      <c r="S53" s="116">
        <v>49472</v>
      </c>
      <c r="T53" s="134" t="s">
        <v>98</v>
      </c>
      <c r="U53" s="134"/>
    </row>
    <row r="54" spans="1:21" ht="22.5" customHeight="1">
      <c r="A54" s="130" t="s">
        <v>100</v>
      </c>
      <c r="B54" s="165"/>
      <c r="C54" s="29">
        <v>166309</v>
      </c>
      <c r="D54" s="30">
        <v>39368</v>
      </c>
      <c r="E54" s="31">
        <v>605</v>
      </c>
      <c r="F54" s="32">
        <v>6053</v>
      </c>
      <c r="G54" s="30">
        <v>5105</v>
      </c>
      <c r="H54" s="33">
        <v>1041</v>
      </c>
      <c r="I54" s="31">
        <v>0</v>
      </c>
      <c r="J54" s="32">
        <v>97001</v>
      </c>
      <c r="K54" s="25">
        <f t="shared" si="0"/>
        <v>58.325767096188422</v>
      </c>
      <c r="L54" s="26">
        <v>201</v>
      </c>
      <c r="M54" s="27">
        <v>105</v>
      </c>
      <c r="N54" s="27">
        <v>10</v>
      </c>
      <c r="O54" s="28">
        <f>C54/S54</f>
        <v>4.0331999514975143</v>
      </c>
      <c r="P54" s="7">
        <v>2</v>
      </c>
      <c r="S54" s="116">
        <v>41235</v>
      </c>
      <c r="T54" s="134" t="s">
        <v>100</v>
      </c>
      <c r="U54" s="134"/>
    </row>
    <row r="55" spans="1:21" ht="22.5" customHeight="1">
      <c r="A55" s="167" t="s">
        <v>101</v>
      </c>
      <c r="B55" s="168"/>
      <c r="C55" s="29">
        <v>314328</v>
      </c>
      <c r="D55" s="30">
        <v>102808</v>
      </c>
      <c r="E55" s="31">
        <v>1347</v>
      </c>
      <c r="F55" s="32">
        <v>7466</v>
      </c>
      <c r="G55" s="30">
        <v>6551</v>
      </c>
      <c r="H55" s="33">
        <v>2098</v>
      </c>
      <c r="I55" s="31">
        <v>12</v>
      </c>
      <c r="J55" s="32">
        <v>239471</v>
      </c>
      <c r="K55" s="25">
        <f t="shared" si="0"/>
        <v>76.185067827237788</v>
      </c>
      <c r="L55" s="26">
        <v>4335</v>
      </c>
      <c r="M55" s="27">
        <v>161</v>
      </c>
      <c r="N55" s="27">
        <v>27</v>
      </c>
      <c r="O55" s="131">
        <f>(C55+C56)/S55</f>
        <v>6.166893547508848</v>
      </c>
      <c r="P55" s="7">
        <v>2</v>
      </c>
      <c r="S55" s="133">
        <v>66114</v>
      </c>
      <c r="T55" s="134" t="s">
        <v>101</v>
      </c>
      <c r="U55" s="134"/>
    </row>
    <row r="56" spans="1:21" ht="22.5" customHeight="1">
      <c r="A56" s="167" t="s">
        <v>102</v>
      </c>
      <c r="B56" s="162"/>
      <c r="C56" s="29">
        <v>93390</v>
      </c>
      <c r="D56" s="30">
        <v>26250</v>
      </c>
      <c r="E56" s="31"/>
      <c r="F56" s="32">
        <v>1888</v>
      </c>
      <c r="G56" s="30">
        <v>1012</v>
      </c>
      <c r="H56" s="33">
        <v>425</v>
      </c>
      <c r="I56" s="31"/>
      <c r="J56" s="32">
        <v>72400</v>
      </c>
      <c r="K56" s="25">
        <f t="shared" si="0"/>
        <v>77.524360209872583</v>
      </c>
      <c r="L56" s="26">
        <v>2738</v>
      </c>
      <c r="M56" s="27">
        <v>15</v>
      </c>
      <c r="N56" s="27">
        <v>7</v>
      </c>
      <c r="O56" s="132" t="e">
        <f>C56/S56</f>
        <v>#DIV/0!</v>
      </c>
      <c r="P56" s="7">
        <v>2</v>
      </c>
      <c r="S56" s="133"/>
      <c r="T56" s="134" t="s">
        <v>102</v>
      </c>
      <c r="U56" s="169"/>
    </row>
    <row r="57" spans="1:21" ht="22.5" customHeight="1">
      <c r="A57" s="161" t="s">
        <v>103</v>
      </c>
      <c r="B57" s="164"/>
      <c r="C57" s="29">
        <v>164676</v>
      </c>
      <c r="D57" s="30">
        <v>44411</v>
      </c>
      <c r="E57" s="31">
        <v>655</v>
      </c>
      <c r="F57" s="32">
        <v>5159</v>
      </c>
      <c r="G57" s="30">
        <v>4640</v>
      </c>
      <c r="H57" s="33">
        <v>1253</v>
      </c>
      <c r="I57" s="31">
        <v>5</v>
      </c>
      <c r="J57" s="32">
        <v>94498</v>
      </c>
      <c r="K57" s="25">
        <f t="shared" si="0"/>
        <v>57.384196847142263</v>
      </c>
      <c r="L57" s="26">
        <v>5052</v>
      </c>
      <c r="M57" s="27">
        <v>112</v>
      </c>
      <c r="N57" s="27">
        <v>18</v>
      </c>
      <c r="O57" s="131">
        <f>(C57+C58+C59)/S57</f>
        <v>5.5991488562756206</v>
      </c>
      <c r="S57" s="133">
        <v>31957</v>
      </c>
      <c r="T57" s="128" t="s">
        <v>103</v>
      </c>
      <c r="U57" s="128"/>
    </row>
    <row r="58" spans="1:21" ht="22.5" customHeight="1">
      <c r="A58" s="34"/>
      <c r="B58" s="42" t="s">
        <v>104</v>
      </c>
      <c r="C58" s="29">
        <v>6929</v>
      </c>
      <c r="D58" s="30">
        <v>4841</v>
      </c>
      <c r="E58" s="31">
        <v>1</v>
      </c>
      <c r="F58" s="32">
        <v>112</v>
      </c>
      <c r="G58" s="30">
        <v>40</v>
      </c>
      <c r="H58" s="33">
        <v>70</v>
      </c>
      <c r="I58" s="31">
        <v>0</v>
      </c>
      <c r="J58" s="32">
        <v>6929</v>
      </c>
      <c r="K58" s="25">
        <f t="shared" si="0"/>
        <v>100</v>
      </c>
      <c r="L58" s="26">
        <v>73</v>
      </c>
      <c r="M58" s="27">
        <v>10</v>
      </c>
      <c r="N58" s="27">
        <v>0</v>
      </c>
      <c r="O58" s="163" t="e">
        <f>C58/S58</f>
        <v>#DIV/0!</v>
      </c>
      <c r="S58" s="133"/>
      <c r="T58" s="117"/>
      <c r="U58" s="119" t="s">
        <v>104</v>
      </c>
    </row>
    <row r="59" spans="1:21" ht="22.5" customHeight="1">
      <c r="A59" s="34"/>
      <c r="B59" s="43" t="s">
        <v>105</v>
      </c>
      <c r="C59" s="29">
        <v>7327</v>
      </c>
      <c r="D59" s="30">
        <v>4847</v>
      </c>
      <c r="E59" s="31">
        <v>0</v>
      </c>
      <c r="F59" s="32">
        <v>130</v>
      </c>
      <c r="G59" s="30">
        <v>50</v>
      </c>
      <c r="H59" s="33">
        <v>73</v>
      </c>
      <c r="I59" s="31">
        <v>0</v>
      </c>
      <c r="J59" s="32">
        <v>7327</v>
      </c>
      <c r="K59" s="25">
        <f t="shared" si="0"/>
        <v>100</v>
      </c>
      <c r="L59" s="26">
        <v>115</v>
      </c>
      <c r="M59" s="27">
        <v>11</v>
      </c>
      <c r="N59" s="27">
        <v>0</v>
      </c>
      <c r="O59" s="132" t="e">
        <f>C59/S59</f>
        <v>#DIV/0!</v>
      </c>
      <c r="S59" s="133"/>
      <c r="T59" s="117"/>
      <c r="U59" s="119" t="s">
        <v>105</v>
      </c>
    </row>
    <row r="60" spans="1:21" ht="22.5" customHeight="1">
      <c r="A60" s="161" t="s">
        <v>106</v>
      </c>
      <c r="B60" s="170"/>
      <c r="C60" s="29">
        <v>226264</v>
      </c>
      <c r="D60" s="30">
        <v>49174</v>
      </c>
      <c r="E60" s="31"/>
      <c r="F60" s="32">
        <v>4874</v>
      </c>
      <c r="G60" s="30">
        <v>4346</v>
      </c>
      <c r="H60" s="33">
        <v>1127</v>
      </c>
      <c r="I60" s="31"/>
      <c r="J60" s="32">
        <v>80226</v>
      </c>
      <c r="K60" s="25">
        <f t="shared" si="0"/>
        <v>35.456811512215822</v>
      </c>
      <c r="L60" s="26">
        <v>1892</v>
      </c>
      <c r="M60" s="27">
        <v>55</v>
      </c>
      <c r="N60" s="27">
        <v>12</v>
      </c>
      <c r="O60" s="131">
        <f>(C60+C61+C62+C63)/S60</f>
        <v>6.3344640273264226</v>
      </c>
      <c r="P60" s="7">
        <v>2</v>
      </c>
      <c r="S60" s="133">
        <v>42157</v>
      </c>
      <c r="T60" s="128" t="s">
        <v>106</v>
      </c>
      <c r="U60" s="128"/>
    </row>
    <row r="61" spans="1:21" ht="22.5" customHeight="1">
      <c r="A61" s="38"/>
      <c r="B61" s="44" t="s">
        <v>107</v>
      </c>
      <c r="C61" s="29">
        <v>8373</v>
      </c>
      <c r="D61" s="30">
        <v>6738</v>
      </c>
      <c r="E61" s="31"/>
      <c r="F61" s="32">
        <v>189</v>
      </c>
      <c r="G61" s="30">
        <v>125</v>
      </c>
      <c r="H61" s="33">
        <v>64</v>
      </c>
      <c r="I61" s="31"/>
      <c r="J61" s="32">
        <v>6738</v>
      </c>
      <c r="K61" s="25">
        <f t="shared" si="0"/>
        <v>80.472948763883906</v>
      </c>
      <c r="L61" s="26">
        <v>0</v>
      </c>
      <c r="M61" s="27">
        <v>3</v>
      </c>
      <c r="N61" s="27">
        <v>0</v>
      </c>
      <c r="O61" s="163" t="e">
        <f>C61/S61</f>
        <v>#DIV/0!</v>
      </c>
      <c r="P61" s="7">
        <v>2</v>
      </c>
      <c r="S61" s="133"/>
      <c r="T61" s="117"/>
      <c r="U61" s="119" t="s">
        <v>107</v>
      </c>
    </row>
    <row r="62" spans="1:21" ht="22.5" customHeight="1">
      <c r="A62" s="38"/>
      <c r="B62" s="36" t="s">
        <v>108</v>
      </c>
      <c r="C62" s="29">
        <v>7418</v>
      </c>
      <c r="D62" s="30">
        <v>4656</v>
      </c>
      <c r="E62" s="31"/>
      <c r="F62" s="32">
        <v>204</v>
      </c>
      <c r="G62" s="30">
        <v>141</v>
      </c>
      <c r="H62" s="33">
        <v>91</v>
      </c>
      <c r="I62" s="31"/>
      <c r="J62" s="32">
        <v>5500</v>
      </c>
      <c r="K62" s="25">
        <f t="shared" si="0"/>
        <v>74.143974117012661</v>
      </c>
      <c r="L62" s="26">
        <v>2</v>
      </c>
      <c r="M62" s="27">
        <v>3</v>
      </c>
      <c r="N62" s="27">
        <v>0</v>
      </c>
      <c r="O62" s="163" t="e">
        <f>(C62+C63)/S62</f>
        <v>#DIV/0!</v>
      </c>
      <c r="P62" s="7">
        <v>2</v>
      </c>
      <c r="S62" s="133"/>
      <c r="T62" s="117"/>
      <c r="U62" s="119" t="s">
        <v>108</v>
      </c>
    </row>
    <row r="63" spans="1:21" ht="22.5" customHeight="1">
      <c r="A63" s="40"/>
      <c r="B63" s="36" t="s">
        <v>109</v>
      </c>
      <c r="C63" s="29">
        <v>24987</v>
      </c>
      <c r="D63" s="30">
        <v>8487</v>
      </c>
      <c r="E63" s="31"/>
      <c r="F63" s="32">
        <v>557</v>
      </c>
      <c r="G63" s="30">
        <v>470</v>
      </c>
      <c r="H63" s="33">
        <v>158</v>
      </c>
      <c r="I63" s="31"/>
      <c r="J63" s="32">
        <v>11745</v>
      </c>
      <c r="K63" s="25">
        <f t="shared" si="0"/>
        <v>47.004442310001195</v>
      </c>
      <c r="L63" s="26">
        <v>209</v>
      </c>
      <c r="M63" s="27">
        <v>5</v>
      </c>
      <c r="N63" s="27">
        <v>0</v>
      </c>
      <c r="O63" s="132" t="e">
        <f>C63/S63</f>
        <v>#DIV/0!</v>
      </c>
      <c r="P63" s="7">
        <v>2</v>
      </c>
      <c r="S63" s="133"/>
      <c r="T63" s="117"/>
      <c r="U63" s="117" t="s">
        <v>109</v>
      </c>
    </row>
    <row r="64" spans="1:21" ht="22.5" customHeight="1">
      <c r="A64" s="126" t="s">
        <v>110</v>
      </c>
      <c r="B64" s="170"/>
      <c r="C64" s="29">
        <v>151287</v>
      </c>
      <c r="D64" s="30">
        <v>38919</v>
      </c>
      <c r="E64" s="31">
        <v>433</v>
      </c>
      <c r="F64" s="32">
        <v>4692</v>
      </c>
      <c r="G64" s="30">
        <v>3282</v>
      </c>
      <c r="H64" s="33">
        <v>1427</v>
      </c>
      <c r="I64" s="31">
        <v>12</v>
      </c>
      <c r="J64" s="32">
        <v>112668</v>
      </c>
      <c r="K64" s="25">
        <f t="shared" si="0"/>
        <v>74.473021475738165</v>
      </c>
      <c r="L64" s="26">
        <v>266</v>
      </c>
      <c r="M64" s="27">
        <v>57</v>
      </c>
      <c r="N64" s="27">
        <v>13</v>
      </c>
      <c r="O64" s="28">
        <f>C64/S64</f>
        <v>5.7997699827487059</v>
      </c>
      <c r="P64" s="7">
        <v>2</v>
      </c>
      <c r="S64" s="116">
        <v>26085</v>
      </c>
      <c r="T64" s="128" t="s">
        <v>111</v>
      </c>
      <c r="U64" s="129"/>
    </row>
    <row r="65" spans="1:23" ht="22.5" customHeight="1">
      <c r="A65" s="126" t="s">
        <v>112</v>
      </c>
      <c r="B65" s="170"/>
      <c r="C65" s="45">
        <v>131418</v>
      </c>
      <c r="D65" s="30">
        <v>18137</v>
      </c>
      <c r="E65" s="31">
        <v>375</v>
      </c>
      <c r="F65" s="32">
        <v>6785</v>
      </c>
      <c r="G65" s="30">
        <v>2541</v>
      </c>
      <c r="H65" s="33">
        <v>341</v>
      </c>
      <c r="I65" s="31"/>
      <c r="J65" s="32">
        <v>76010</v>
      </c>
      <c r="K65" s="25">
        <f t="shared" si="0"/>
        <v>57.838347867111054</v>
      </c>
      <c r="L65" s="26">
        <v>1041</v>
      </c>
      <c r="M65" s="27">
        <v>48</v>
      </c>
      <c r="N65" s="27">
        <v>7</v>
      </c>
      <c r="O65" s="28">
        <f>C65/S65</f>
        <v>6.7173379676957676</v>
      </c>
      <c r="P65" s="7">
        <v>2</v>
      </c>
      <c r="S65" s="116">
        <v>19564</v>
      </c>
      <c r="T65" s="128" t="s">
        <v>113</v>
      </c>
      <c r="U65" s="129"/>
    </row>
    <row r="66" spans="1:23" ht="22.5" customHeight="1">
      <c r="A66" s="126" t="s">
        <v>114</v>
      </c>
      <c r="B66" s="127"/>
      <c r="C66" s="29">
        <v>209675</v>
      </c>
      <c r="D66" s="30">
        <v>81167</v>
      </c>
      <c r="E66" s="31">
        <v>882</v>
      </c>
      <c r="F66" s="32">
        <v>5778</v>
      </c>
      <c r="G66" s="30">
        <v>4893</v>
      </c>
      <c r="H66" s="33">
        <v>1723</v>
      </c>
      <c r="I66" s="31">
        <v>1</v>
      </c>
      <c r="J66" s="32">
        <v>151022</v>
      </c>
      <c r="K66" s="25">
        <f t="shared" si="0"/>
        <v>72.02670800047693</v>
      </c>
      <c r="L66" s="26">
        <v>1156</v>
      </c>
      <c r="M66" s="27">
        <v>123</v>
      </c>
      <c r="N66" s="27">
        <v>12</v>
      </c>
      <c r="O66" s="28">
        <f>C66/S66</f>
        <v>3.8049395710086018</v>
      </c>
      <c r="P66" s="7">
        <v>2</v>
      </c>
      <c r="S66" s="116">
        <v>55106</v>
      </c>
      <c r="T66" s="128" t="s">
        <v>115</v>
      </c>
      <c r="U66" s="129"/>
      <c r="V66" s="7"/>
    </row>
    <row r="67" spans="1:23" ht="22.5" customHeight="1">
      <c r="A67" s="161" t="s">
        <v>116</v>
      </c>
      <c r="B67" s="127"/>
      <c r="C67" s="29">
        <v>407942</v>
      </c>
      <c r="D67" s="30">
        <v>96557</v>
      </c>
      <c r="E67" s="31">
        <v>3415</v>
      </c>
      <c r="F67" s="32">
        <v>10588</v>
      </c>
      <c r="G67" s="30">
        <v>8457</v>
      </c>
      <c r="H67" s="33">
        <v>2073</v>
      </c>
      <c r="I67" s="31">
        <v>102</v>
      </c>
      <c r="J67" s="32">
        <v>201294</v>
      </c>
      <c r="K67" s="25">
        <f t="shared" si="0"/>
        <v>49.34377926273833</v>
      </c>
      <c r="L67" s="26">
        <v>10063</v>
      </c>
      <c r="M67" s="27">
        <v>412</v>
      </c>
      <c r="N67" s="27">
        <v>22</v>
      </c>
      <c r="O67" s="131">
        <f>(C67+C68+C69+C70+C71+C72+C73+C80+C81)/S67</f>
        <v>7.5822700911350456</v>
      </c>
      <c r="P67" s="171">
        <v>2</v>
      </c>
      <c r="Q67" s="112"/>
      <c r="R67" s="112"/>
      <c r="S67" s="133">
        <v>66385</v>
      </c>
      <c r="T67" s="128" t="s">
        <v>117</v>
      </c>
      <c r="U67" s="129"/>
      <c r="V67" s="113"/>
    </row>
    <row r="68" spans="1:23" ht="22.5" customHeight="1">
      <c r="A68" s="46"/>
      <c r="B68" s="47" t="s">
        <v>118</v>
      </c>
      <c r="C68" s="29">
        <v>29029</v>
      </c>
      <c r="D68" s="30">
        <v>10192</v>
      </c>
      <c r="E68" s="31">
        <v>317</v>
      </c>
      <c r="F68" s="32">
        <v>2921</v>
      </c>
      <c r="G68" s="30">
        <v>2824</v>
      </c>
      <c r="H68" s="33">
        <v>911</v>
      </c>
      <c r="I68" s="31">
        <v>29</v>
      </c>
      <c r="J68" s="32">
        <v>29029</v>
      </c>
      <c r="K68" s="25">
        <f t="shared" si="0"/>
        <v>100</v>
      </c>
      <c r="L68" s="26">
        <v>0</v>
      </c>
      <c r="M68" s="27">
        <v>19</v>
      </c>
      <c r="N68" s="27">
        <v>7</v>
      </c>
      <c r="O68" s="163"/>
      <c r="P68" s="172"/>
      <c r="Q68" s="114"/>
      <c r="R68" s="114"/>
      <c r="S68" s="133"/>
      <c r="T68" s="120"/>
      <c r="U68" s="117" t="s">
        <v>119</v>
      </c>
      <c r="V68" s="113"/>
    </row>
    <row r="69" spans="1:23" ht="22.5" customHeight="1">
      <c r="A69" s="48"/>
      <c r="B69" s="43" t="s">
        <v>120</v>
      </c>
      <c r="C69" s="29">
        <v>8572</v>
      </c>
      <c r="D69" s="30">
        <v>3830</v>
      </c>
      <c r="E69" s="31">
        <v>2</v>
      </c>
      <c r="F69" s="32">
        <v>299</v>
      </c>
      <c r="G69" s="30">
        <v>247</v>
      </c>
      <c r="H69" s="33">
        <v>99</v>
      </c>
      <c r="I69" s="31">
        <v>0</v>
      </c>
      <c r="J69" s="32">
        <v>8572</v>
      </c>
      <c r="K69" s="25">
        <f t="shared" si="0"/>
        <v>100</v>
      </c>
      <c r="L69" s="26">
        <v>0</v>
      </c>
      <c r="M69" s="27">
        <v>6</v>
      </c>
      <c r="N69" s="27"/>
      <c r="O69" s="163"/>
      <c r="P69" s="172"/>
      <c r="Q69" s="114"/>
      <c r="R69" s="114"/>
      <c r="S69" s="133"/>
      <c r="T69" s="120"/>
      <c r="U69" s="117" t="s">
        <v>121</v>
      </c>
      <c r="V69" s="113"/>
    </row>
    <row r="70" spans="1:23" ht="22.5" customHeight="1">
      <c r="A70" s="38"/>
      <c r="B70" s="43" t="s">
        <v>122</v>
      </c>
      <c r="C70" s="29">
        <v>6382</v>
      </c>
      <c r="D70" s="30">
        <v>3151</v>
      </c>
      <c r="E70" s="31">
        <v>7</v>
      </c>
      <c r="F70" s="32">
        <v>296</v>
      </c>
      <c r="G70" s="30">
        <v>273</v>
      </c>
      <c r="H70" s="33">
        <v>70</v>
      </c>
      <c r="I70" s="31">
        <v>0</v>
      </c>
      <c r="J70" s="32">
        <v>6382</v>
      </c>
      <c r="K70" s="25">
        <f t="shared" si="0"/>
        <v>100</v>
      </c>
      <c r="L70" s="26">
        <v>0</v>
      </c>
      <c r="M70" s="27">
        <v>8</v>
      </c>
      <c r="N70" s="27"/>
      <c r="O70" s="163"/>
      <c r="P70" s="172"/>
      <c r="Q70" s="114"/>
      <c r="R70" s="114"/>
      <c r="S70" s="133"/>
      <c r="T70" s="117"/>
      <c r="U70" s="117" t="s">
        <v>123</v>
      </c>
      <c r="V70" s="113"/>
    </row>
    <row r="71" spans="1:23" ht="22.5" customHeight="1">
      <c r="A71" s="34"/>
      <c r="B71" s="43" t="s">
        <v>124</v>
      </c>
      <c r="C71" s="29">
        <v>8685</v>
      </c>
      <c r="D71" s="30">
        <v>3907</v>
      </c>
      <c r="E71" s="31">
        <v>9</v>
      </c>
      <c r="F71" s="32">
        <v>386</v>
      </c>
      <c r="G71" s="30">
        <v>355</v>
      </c>
      <c r="H71" s="33">
        <v>148</v>
      </c>
      <c r="I71" s="31">
        <v>0</v>
      </c>
      <c r="J71" s="32">
        <v>8685</v>
      </c>
      <c r="K71" s="25">
        <f t="shared" si="0"/>
        <v>100</v>
      </c>
      <c r="L71" s="26">
        <v>0</v>
      </c>
      <c r="M71" s="27">
        <v>9</v>
      </c>
      <c r="N71" s="27"/>
      <c r="O71" s="163"/>
      <c r="P71" s="172"/>
      <c r="Q71" s="114"/>
      <c r="R71" s="114"/>
      <c r="S71" s="133"/>
      <c r="T71" s="117"/>
      <c r="U71" s="117" t="s">
        <v>125</v>
      </c>
      <c r="V71" s="113"/>
    </row>
    <row r="72" spans="1:23" ht="22.5" customHeight="1">
      <c r="A72" s="34"/>
      <c r="B72" s="43" t="s">
        <v>126</v>
      </c>
      <c r="C72" s="29">
        <v>8947</v>
      </c>
      <c r="D72" s="30">
        <v>4902</v>
      </c>
      <c r="E72" s="31">
        <v>9</v>
      </c>
      <c r="F72" s="32">
        <v>289</v>
      </c>
      <c r="G72" s="30">
        <v>262</v>
      </c>
      <c r="H72" s="33">
        <v>116</v>
      </c>
      <c r="I72" s="31">
        <v>0</v>
      </c>
      <c r="J72" s="32">
        <v>8947</v>
      </c>
      <c r="K72" s="25">
        <f t="shared" si="0"/>
        <v>100</v>
      </c>
      <c r="L72" s="26">
        <v>0</v>
      </c>
      <c r="M72" s="27">
        <v>8</v>
      </c>
      <c r="N72" s="27"/>
      <c r="O72" s="163"/>
      <c r="P72" s="172"/>
      <c r="Q72" s="114"/>
      <c r="R72" s="114"/>
      <c r="S72" s="133"/>
      <c r="T72" s="117"/>
      <c r="U72" s="117" t="s">
        <v>127</v>
      </c>
      <c r="V72" s="113"/>
    </row>
    <row r="73" spans="1:23" ht="22.5" customHeight="1">
      <c r="A73" s="34"/>
      <c r="B73" s="42" t="s">
        <v>128</v>
      </c>
      <c r="C73" s="29">
        <v>8379</v>
      </c>
      <c r="D73" s="30">
        <v>3823</v>
      </c>
      <c r="E73" s="31">
        <v>2</v>
      </c>
      <c r="F73" s="32">
        <v>331</v>
      </c>
      <c r="G73" s="30">
        <v>303</v>
      </c>
      <c r="H73" s="33">
        <v>111</v>
      </c>
      <c r="I73" s="31">
        <v>0</v>
      </c>
      <c r="J73" s="32">
        <v>8379</v>
      </c>
      <c r="K73" s="25">
        <f t="shared" si="0"/>
        <v>100</v>
      </c>
      <c r="L73" s="26">
        <v>1</v>
      </c>
      <c r="M73" s="27">
        <v>7</v>
      </c>
      <c r="N73" s="27"/>
      <c r="O73" s="132"/>
      <c r="P73" s="172"/>
      <c r="Q73" s="114"/>
      <c r="R73" s="114"/>
      <c r="S73" s="133"/>
      <c r="T73" s="117"/>
      <c r="U73" s="117" t="s">
        <v>129</v>
      </c>
      <c r="V73" s="113"/>
    </row>
    <row r="74" spans="1:23" ht="31.5" customHeight="1">
      <c r="A74" s="1"/>
      <c r="B74" s="1"/>
      <c r="C74" s="2"/>
      <c r="D74" s="2"/>
      <c r="E74" s="2"/>
      <c r="F74" s="2"/>
      <c r="G74" s="195">
        <v>18</v>
      </c>
      <c r="H74" s="2"/>
      <c r="I74" s="3"/>
      <c r="J74" s="2"/>
      <c r="K74" s="2"/>
      <c r="L74" s="2"/>
      <c r="M74" s="2"/>
      <c r="N74" s="2"/>
      <c r="O74" s="4"/>
      <c r="P74" s="172"/>
      <c r="Q74" s="5"/>
      <c r="R74" s="5"/>
      <c r="S74" s="133"/>
    </row>
    <row r="75" spans="1:23" s="9" customFormat="1" ht="13.5" customHeight="1">
      <c r="A75" s="143" t="s">
        <v>1</v>
      </c>
      <c r="B75" s="144"/>
      <c r="C75" s="149" t="s">
        <v>2</v>
      </c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50" t="s">
        <v>3</v>
      </c>
      <c r="P75" s="172"/>
      <c r="Q75" s="194"/>
      <c r="R75" s="108"/>
      <c r="S75" s="133"/>
      <c r="T75" s="109"/>
      <c r="U75" s="109"/>
      <c r="V75" s="110"/>
      <c r="W75" s="110"/>
    </row>
    <row r="76" spans="1:23" s="9" customFormat="1" ht="13.5" customHeight="1">
      <c r="A76" s="145"/>
      <c r="B76" s="146"/>
      <c r="C76" s="152" t="s">
        <v>5</v>
      </c>
      <c r="D76" s="10"/>
      <c r="E76" s="11"/>
      <c r="F76" s="154" t="s">
        <v>6</v>
      </c>
      <c r="G76" s="12"/>
      <c r="H76" s="12"/>
      <c r="I76" s="13"/>
      <c r="J76" s="156" t="s">
        <v>7</v>
      </c>
      <c r="K76" s="135" t="s">
        <v>8</v>
      </c>
      <c r="L76" s="159" t="s">
        <v>9</v>
      </c>
      <c r="M76" s="135" t="s">
        <v>10</v>
      </c>
      <c r="N76" s="135" t="s">
        <v>11</v>
      </c>
      <c r="O76" s="151"/>
      <c r="P76" s="172"/>
      <c r="Q76" s="194"/>
      <c r="R76" s="108"/>
      <c r="S76" s="133"/>
      <c r="T76" s="109"/>
      <c r="U76" s="109"/>
      <c r="V76" s="110"/>
      <c r="W76" s="110"/>
    </row>
    <row r="77" spans="1:23" s="9" customFormat="1" ht="23.25" customHeight="1">
      <c r="A77" s="145"/>
      <c r="B77" s="146"/>
      <c r="C77" s="153"/>
      <c r="D77" s="137" t="s">
        <v>12</v>
      </c>
      <c r="E77" s="139" t="s">
        <v>13</v>
      </c>
      <c r="F77" s="155"/>
      <c r="G77" s="140" t="s">
        <v>14</v>
      </c>
      <c r="H77" s="142" t="s">
        <v>12</v>
      </c>
      <c r="I77" s="139" t="s">
        <v>15</v>
      </c>
      <c r="J77" s="157"/>
      <c r="K77" s="158"/>
      <c r="L77" s="160"/>
      <c r="M77" s="136"/>
      <c r="N77" s="136"/>
      <c r="O77" s="151"/>
      <c r="P77" s="172"/>
      <c r="Q77" s="194"/>
      <c r="R77" s="108"/>
      <c r="S77" s="133"/>
      <c r="T77" s="109"/>
      <c r="U77" s="109"/>
      <c r="V77" s="110"/>
      <c r="W77" s="110"/>
    </row>
    <row r="78" spans="1:23" s="9" customFormat="1" ht="40.5" customHeight="1">
      <c r="A78" s="145"/>
      <c r="B78" s="146"/>
      <c r="C78" s="153"/>
      <c r="D78" s="138"/>
      <c r="E78" s="139"/>
      <c r="F78" s="155"/>
      <c r="G78" s="141"/>
      <c r="H78" s="142"/>
      <c r="I78" s="139"/>
      <c r="J78" s="157"/>
      <c r="K78" s="158"/>
      <c r="L78" s="160"/>
      <c r="M78" s="136"/>
      <c r="N78" s="136"/>
      <c r="O78" s="151"/>
      <c r="P78" s="172"/>
      <c r="Q78" s="194"/>
      <c r="R78" s="108"/>
      <c r="S78" s="133"/>
      <c r="T78" s="109"/>
      <c r="U78" s="109"/>
      <c r="V78" s="110"/>
      <c r="W78" s="110"/>
    </row>
    <row r="79" spans="1:23" s="9" customFormat="1" ht="17.25" customHeight="1">
      <c r="A79" s="147"/>
      <c r="B79" s="148"/>
      <c r="C79" s="14" t="s">
        <v>16</v>
      </c>
      <c r="D79" s="15" t="s">
        <v>17</v>
      </c>
      <c r="E79" s="16" t="s">
        <v>17</v>
      </c>
      <c r="F79" s="14" t="s">
        <v>17</v>
      </c>
      <c r="G79" s="15" t="s">
        <v>17</v>
      </c>
      <c r="H79" s="16" t="s">
        <v>17</v>
      </c>
      <c r="I79" s="17" t="s">
        <v>17</v>
      </c>
      <c r="J79" s="14" t="s">
        <v>17</v>
      </c>
      <c r="K79" s="18" t="s">
        <v>18</v>
      </c>
      <c r="L79" s="14" t="s">
        <v>17</v>
      </c>
      <c r="M79" s="14" t="s">
        <v>19</v>
      </c>
      <c r="N79" s="18" t="s">
        <v>19</v>
      </c>
      <c r="O79" s="19" t="s">
        <v>17</v>
      </c>
      <c r="P79" s="172"/>
      <c r="Q79" s="111" t="s">
        <v>21</v>
      </c>
      <c r="R79" s="111"/>
      <c r="S79" s="133"/>
      <c r="T79" s="109"/>
      <c r="U79" s="109"/>
      <c r="V79" s="110"/>
      <c r="W79" s="110"/>
    </row>
    <row r="80" spans="1:23" ht="22.5" customHeight="1">
      <c r="A80" s="34"/>
      <c r="B80" s="43" t="s">
        <v>130</v>
      </c>
      <c r="C80" s="29">
        <v>11468</v>
      </c>
      <c r="D80" s="30">
        <v>6379</v>
      </c>
      <c r="E80" s="31">
        <v>89</v>
      </c>
      <c r="F80" s="32">
        <v>462</v>
      </c>
      <c r="G80" s="30">
        <v>428</v>
      </c>
      <c r="H80" s="33">
        <v>115</v>
      </c>
      <c r="I80" s="31">
        <v>0</v>
      </c>
      <c r="J80" s="32">
        <v>11468</v>
      </c>
      <c r="K80" s="25">
        <f t="shared" si="0"/>
        <v>100</v>
      </c>
      <c r="L80" s="26">
        <v>0</v>
      </c>
      <c r="M80" s="27">
        <v>6</v>
      </c>
      <c r="N80" s="27"/>
      <c r="O80" s="131">
        <v>7.6</v>
      </c>
      <c r="P80" s="172"/>
      <c r="Q80" s="114"/>
      <c r="R80" s="114"/>
      <c r="S80" s="133"/>
      <c r="T80" s="117"/>
      <c r="U80" s="117" t="s">
        <v>131</v>
      </c>
      <c r="V80" s="113"/>
    </row>
    <row r="81" spans="1:22" ht="22.5" customHeight="1">
      <c r="A81" s="49"/>
      <c r="B81" s="42" t="s">
        <v>132</v>
      </c>
      <c r="C81" s="29">
        <v>13945</v>
      </c>
      <c r="D81" s="30">
        <v>4731</v>
      </c>
      <c r="E81" s="31">
        <v>38</v>
      </c>
      <c r="F81" s="32">
        <v>527</v>
      </c>
      <c r="G81" s="30">
        <v>480</v>
      </c>
      <c r="H81" s="33">
        <v>132</v>
      </c>
      <c r="I81" s="31">
        <v>0</v>
      </c>
      <c r="J81" s="32">
        <v>13638</v>
      </c>
      <c r="K81" s="25">
        <f t="shared" si="0"/>
        <v>97.798494083901048</v>
      </c>
      <c r="L81" s="26">
        <v>0</v>
      </c>
      <c r="M81" s="27">
        <v>7</v>
      </c>
      <c r="N81" s="27">
        <v>2</v>
      </c>
      <c r="O81" s="132"/>
      <c r="P81" s="172"/>
      <c r="Q81" s="114"/>
      <c r="R81" s="114"/>
      <c r="S81" s="133"/>
      <c r="T81" s="117"/>
      <c r="U81" s="117" t="s">
        <v>133</v>
      </c>
      <c r="V81" s="113"/>
    </row>
    <row r="82" spans="1:22" ht="22.5" customHeight="1">
      <c r="A82" s="161" t="s">
        <v>134</v>
      </c>
      <c r="B82" s="170"/>
      <c r="C82" s="29">
        <v>204935</v>
      </c>
      <c r="D82" s="30">
        <v>57378</v>
      </c>
      <c r="E82" s="31">
        <v>1436</v>
      </c>
      <c r="F82" s="32">
        <v>5026</v>
      </c>
      <c r="G82" s="30">
        <v>4845</v>
      </c>
      <c r="H82" s="33">
        <v>2025</v>
      </c>
      <c r="I82" s="31">
        <v>2</v>
      </c>
      <c r="J82" s="32">
        <v>141579</v>
      </c>
      <c r="K82" s="25">
        <f t="shared" si="0"/>
        <v>69.084831775928961</v>
      </c>
      <c r="L82" s="26">
        <v>3552</v>
      </c>
      <c r="M82" s="27">
        <v>83</v>
      </c>
      <c r="N82" s="27">
        <v>18</v>
      </c>
      <c r="O82" s="131">
        <f>(C82+C83+C84+C85+C86)/S82</f>
        <v>4.4630249620938445</v>
      </c>
      <c r="P82" s="7">
        <v>2</v>
      </c>
      <c r="S82" s="133">
        <v>98269</v>
      </c>
      <c r="T82" s="128" t="s">
        <v>135</v>
      </c>
      <c r="U82" s="129"/>
      <c r="V82" s="115"/>
    </row>
    <row r="83" spans="1:22" ht="22.5" customHeight="1">
      <c r="A83" s="40"/>
      <c r="B83" s="50" t="s">
        <v>136</v>
      </c>
      <c r="C83" s="29">
        <v>27824</v>
      </c>
      <c r="D83" s="30">
        <v>9405</v>
      </c>
      <c r="E83" s="31">
        <v>0</v>
      </c>
      <c r="F83" s="32">
        <v>1073</v>
      </c>
      <c r="G83" s="30">
        <v>1025</v>
      </c>
      <c r="H83" s="33">
        <v>338</v>
      </c>
      <c r="I83" s="31">
        <v>0</v>
      </c>
      <c r="J83" s="32">
        <v>24482</v>
      </c>
      <c r="K83" s="25">
        <f t="shared" si="0"/>
        <v>87.98878665899943</v>
      </c>
      <c r="L83" s="26">
        <v>70</v>
      </c>
      <c r="M83" s="27">
        <v>14</v>
      </c>
      <c r="N83" s="27">
        <v>5</v>
      </c>
      <c r="O83" s="163" t="e">
        <f>C83/S83</f>
        <v>#DIV/0!</v>
      </c>
      <c r="P83" s="7">
        <v>2</v>
      </c>
      <c r="S83" s="133"/>
      <c r="T83" s="117"/>
      <c r="U83" s="121" t="s">
        <v>136</v>
      </c>
    </row>
    <row r="84" spans="1:22" ht="22.5" customHeight="1">
      <c r="A84" s="126" t="s">
        <v>137</v>
      </c>
      <c r="B84" s="170"/>
      <c r="C84" s="29">
        <v>70300</v>
      </c>
      <c r="D84" s="30">
        <v>28165</v>
      </c>
      <c r="E84" s="31">
        <v>127</v>
      </c>
      <c r="F84" s="32">
        <v>2209</v>
      </c>
      <c r="G84" s="30">
        <v>2120</v>
      </c>
      <c r="H84" s="33">
        <v>996</v>
      </c>
      <c r="I84" s="31">
        <v>0</v>
      </c>
      <c r="J84" s="32">
        <v>57467</v>
      </c>
      <c r="K84" s="25">
        <f t="shared" ref="K84:K109" si="1">J84/C84*100</f>
        <v>81.745376955903268</v>
      </c>
      <c r="L84" s="26">
        <v>792</v>
      </c>
      <c r="M84" s="27">
        <v>30</v>
      </c>
      <c r="N84" s="27">
        <v>10</v>
      </c>
      <c r="O84" s="163" t="e">
        <f>C84/S84</f>
        <v>#DIV/0!</v>
      </c>
      <c r="P84" s="7">
        <v>2</v>
      </c>
      <c r="S84" s="133"/>
      <c r="T84" s="128" t="s">
        <v>138</v>
      </c>
      <c r="U84" s="129"/>
    </row>
    <row r="85" spans="1:22" ht="22.5" customHeight="1">
      <c r="A85" s="126" t="s">
        <v>139</v>
      </c>
      <c r="B85" s="170"/>
      <c r="C85" s="29">
        <v>75980</v>
      </c>
      <c r="D85" s="30">
        <v>29261</v>
      </c>
      <c r="E85" s="31">
        <v>454</v>
      </c>
      <c r="F85" s="32">
        <v>2267</v>
      </c>
      <c r="G85" s="30">
        <v>2175</v>
      </c>
      <c r="H85" s="33">
        <v>1045</v>
      </c>
      <c r="I85" s="31">
        <v>0</v>
      </c>
      <c r="J85" s="32">
        <v>59150</v>
      </c>
      <c r="K85" s="25">
        <f t="shared" si="1"/>
        <v>77.849434061595161</v>
      </c>
      <c r="L85" s="26">
        <v>74</v>
      </c>
      <c r="M85" s="27">
        <v>58</v>
      </c>
      <c r="N85" s="27">
        <v>8</v>
      </c>
      <c r="O85" s="163" t="e">
        <f>C85/S85</f>
        <v>#DIV/0!</v>
      </c>
      <c r="P85" s="7">
        <v>2</v>
      </c>
      <c r="S85" s="133"/>
      <c r="T85" s="128" t="s">
        <v>140</v>
      </c>
      <c r="U85" s="129"/>
    </row>
    <row r="86" spans="1:22" ht="22.5" customHeight="1">
      <c r="A86" s="126" t="s">
        <v>141</v>
      </c>
      <c r="B86" s="170"/>
      <c r="C86" s="29">
        <v>59538</v>
      </c>
      <c r="D86" s="30">
        <v>24012</v>
      </c>
      <c r="E86" s="31">
        <v>0</v>
      </c>
      <c r="F86" s="32">
        <v>1911</v>
      </c>
      <c r="G86" s="30">
        <v>1789</v>
      </c>
      <c r="H86" s="33">
        <v>798</v>
      </c>
      <c r="I86" s="31">
        <v>0</v>
      </c>
      <c r="J86" s="32">
        <v>47610</v>
      </c>
      <c r="K86" s="25">
        <f t="shared" si="1"/>
        <v>79.965736168497429</v>
      </c>
      <c r="L86" s="26">
        <v>95</v>
      </c>
      <c r="M86" s="27">
        <v>24</v>
      </c>
      <c r="N86" s="27">
        <v>5</v>
      </c>
      <c r="O86" s="132" t="e">
        <f>C86/S86</f>
        <v>#DIV/0!</v>
      </c>
      <c r="P86" s="7">
        <v>2</v>
      </c>
      <c r="S86" s="133"/>
      <c r="T86" s="128" t="s">
        <v>142</v>
      </c>
      <c r="U86" s="129"/>
    </row>
    <row r="87" spans="1:22" ht="22.5" customHeight="1">
      <c r="A87" s="173" t="s">
        <v>143</v>
      </c>
      <c r="B87" s="174"/>
      <c r="C87" s="29">
        <v>127934</v>
      </c>
      <c r="D87" s="30">
        <v>33726</v>
      </c>
      <c r="E87" s="31">
        <v>353</v>
      </c>
      <c r="F87" s="32">
        <v>2852</v>
      </c>
      <c r="G87" s="30">
        <v>2613</v>
      </c>
      <c r="H87" s="33">
        <v>847</v>
      </c>
      <c r="I87" s="31">
        <v>0</v>
      </c>
      <c r="J87" s="32">
        <v>54930</v>
      </c>
      <c r="K87" s="25">
        <f t="shared" si="1"/>
        <v>42.936201478887554</v>
      </c>
      <c r="L87" s="26">
        <v>4105</v>
      </c>
      <c r="M87" s="27">
        <v>45</v>
      </c>
      <c r="N87" s="27">
        <v>10</v>
      </c>
      <c r="O87" s="131">
        <f>(C87+C88+C89)/S87</f>
        <v>4.12352961117326</v>
      </c>
      <c r="P87" s="7">
        <v>2</v>
      </c>
      <c r="S87" s="133">
        <v>58998</v>
      </c>
      <c r="T87" s="128" t="s">
        <v>144</v>
      </c>
      <c r="U87" s="129"/>
    </row>
    <row r="88" spans="1:22" ht="22.5" customHeight="1">
      <c r="A88" s="40"/>
      <c r="B88" s="51" t="s">
        <v>145</v>
      </c>
      <c r="C88" s="29">
        <v>15779</v>
      </c>
      <c r="D88" s="30">
        <v>3165</v>
      </c>
      <c r="E88" s="31">
        <v>0</v>
      </c>
      <c r="F88" s="32">
        <v>530</v>
      </c>
      <c r="G88" s="30">
        <v>459</v>
      </c>
      <c r="H88" s="33">
        <v>120</v>
      </c>
      <c r="I88" s="31">
        <v>0</v>
      </c>
      <c r="J88" s="32">
        <v>15656</v>
      </c>
      <c r="K88" s="25">
        <f t="shared" si="1"/>
        <v>99.220482920337162</v>
      </c>
      <c r="L88" s="26">
        <v>18</v>
      </c>
      <c r="M88" s="27">
        <v>15</v>
      </c>
      <c r="N88" s="27">
        <v>1</v>
      </c>
      <c r="O88" s="163"/>
      <c r="P88" s="7">
        <v>2</v>
      </c>
      <c r="S88" s="133"/>
      <c r="T88" s="117"/>
      <c r="U88" s="121" t="s">
        <v>146</v>
      </c>
    </row>
    <row r="89" spans="1:22" ht="22.5" customHeight="1">
      <c r="A89" s="126" t="s">
        <v>147</v>
      </c>
      <c r="B89" s="127"/>
      <c r="C89" s="29">
        <v>99567</v>
      </c>
      <c r="D89" s="30">
        <v>26834</v>
      </c>
      <c r="E89" s="31">
        <v>0</v>
      </c>
      <c r="F89" s="32">
        <v>2467</v>
      </c>
      <c r="G89" s="30">
        <v>2389</v>
      </c>
      <c r="H89" s="33">
        <v>851</v>
      </c>
      <c r="I89" s="31">
        <v>0</v>
      </c>
      <c r="J89" s="32">
        <v>49805</v>
      </c>
      <c r="K89" s="25">
        <f t="shared" si="1"/>
        <v>50.021593499854369</v>
      </c>
      <c r="L89" s="26">
        <v>3397</v>
      </c>
      <c r="M89" s="27">
        <v>49</v>
      </c>
      <c r="N89" s="27">
        <v>11</v>
      </c>
      <c r="O89" s="132"/>
      <c r="P89" s="7">
        <v>2</v>
      </c>
      <c r="S89" s="133"/>
      <c r="T89" s="128" t="s">
        <v>148</v>
      </c>
      <c r="U89" s="129"/>
    </row>
    <row r="90" spans="1:22" ht="22.5" customHeight="1">
      <c r="A90" s="126" t="s">
        <v>149</v>
      </c>
      <c r="B90" s="127"/>
      <c r="C90" s="29">
        <v>155657</v>
      </c>
      <c r="D90" s="30">
        <v>63708</v>
      </c>
      <c r="E90" s="31">
        <v>273</v>
      </c>
      <c r="F90" s="32">
        <v>4753</v>
      </c>
      <c r="G90" s="30">
        <v>4077</v>
      </c>
      <c r="H90" s="33">
        <v>1794</v>
      </c>
      <c r="I90" s="31">
        <v>1</v>
      </c>
      <c r="J90" s="32">
        <v>113600</v>
      </c>
      <c r="K90" s="25">
        <f t="shared" si="1"/>
        <v>72.980977405449167</v>
      </c>
      <c r="L90" s="26">
        <v>1730</v>
      </c>
      <c r="M90" s="27">
        <v>67</v>
      </c>
      <c r="N90" s="27">
        <v>17</v>
      </c>
      <c r="O90" s="28">
        <f>C90/S90</f>
        <v>5.3216068376068373</v>
      </c>
      <c r="P90" s="7">
        <v>2</v>
      </c>
      <c r="S90" s="122">
        <v>29250</v>
      </c>
      <c r="T90" s="128" t="s">
        <v>150</v>
      </c>
      <c r="U90" s="129"/>
    </row>
    <row r="91" spans="1:22" ht="22.5" customHeight="1">
      <c r="A91" s="161" t="s">
        <v>151</v>
      </c>
      <c r="B91" s="170"/>
      <c r="C91" s="29">
        <v>212988</v>
      </c>
      <c r="D91" s="30">
        <v>56057</v>
      </c>
      <c r="E91" s="31">
        <v>1464</v>
      </c>
      <c r="F91" s="32">
        <v>6554</v>
      </c>
      <c r="G91" s="30">
        <v>5857</v>
      </c>
      <c r="H91" s="33">
        <v>2668</v>
      </c>
      <c r="I91" s="31">
        <v>46</v>
      </c>
      <c r="J91" s="32">
        <v>148628</v>
      </c>
      <c r="K91" s="25">
        <f t="shared" si="1"/>
        <v>69.7823351550322</v>
      </c>
      <c r="L91" s="26">
        <v>5293</v>
      </c>
      <c r="M91" s="27">
        <v>140</v>
      </c>
      <c r="N91" s="27">
        <v>16</v>
      </c>
      <c r="O91" s="131">
        <f>(C91+C92+C93+C94+C95)/S91</f>
        <v>4.6345363616092756</v>
      </c>
      <c r="P91" s="7">
        <v>2</v>
      </c>
      <c r="S91" s="133">
        <v>94179</v>
      </c>
      <c r="T91" s="128" t="s">
        <v>152</v>
      </c>
      <c r="U91" s="129"/>
    </row>
    <row r="92" spans="1:22" ht="22.5" customHeight="1">
      <c r="A92" s="52"/>
      <c r="B92" s="53" t="s">
        <v>153</v>
      </c>
      <c r="C92" s="29">
        <v>86031</v>
      </c>
      <c r="D92" s="30">
        <v>24995</v>
      </c>
      <c r="E92" s="31">
        <v>440</v>
      </c>
      <c r="F92" s="32">
        <v>2728</v>
      </c>
      <c r="G92" s="30">
        <v>1664</v>
      </c>
      <c r="H92" s="33">
        <v>633</v>
      </c>
      <c r="I92" s="31">
        <v>1</v>
      </c>
      <c r="J92" s="32">
        <v>74612</v>
      </c>
      <c r="K92" s="25">
        <f t="shared" si="1"/>
        <v>86.726877520893623</v>
      </c>
      <c r="L92" s="26">
        <v>2209</v>
      </c>
      <c r="M92" s="27">
        <v>45</v>
      </c>
      <c r="N92" s="27">
        <v>14</v>
      </c>
      <c r="O92" s="163"/>
      <c r="P92" s="7">
        <v>1</v>
      </c>
      <c r="Q92" s="7" t="s">
        <v>154</v>
      </c>
      <c r="S92" s="133"/>
      <c r="T92" s="123"/>
      <c r="U92" s="121" t="s">
        <v>153</v>
      </c>
    </row>
    <row r="93" spans="1:22" ht="22.5" customHeight="1">
      <c r="A93" s="52"/>
      <c r="B93" s="53" t="s">
        <v>155</v>
      </c>
      <c r="C93" s="29">
        <v>46976</v>
      </c>
      <c r="D93" s="30">
        <v>17235</v>
      </c>
      <c r="E93" s="31">
        <v>201</v>
      </c>
      <c r="F93" s="32">
        <v>3100</v>
      </c>
      <c r="G93" s="30">
        <v>2581</v>
      </c>
      <c r="H93" s="33">
        <v>1465</v>
      </c>
      <c r="I93" s="31">
        <v>4</v>
      </c>
      <c r="J93" s="32">
        <v>44153</v>
      </c>
      <c r="K93" s="25">
        <f t="shared" si="1"/>
        <v>93.990548365122621</v>
      </c>
      <c r="L93" s="26">
        <v>272</v>
      </c>
      <c r="M93" s="27">
        <v>42</v>
      </c>
      <c r="N93" s="27">
        <v>7</v>
      </c>
      <c r="O93" s="163"/>
      <c r="P93" s="7">
        <v>2</v>
      </c>
      <c r="S93" s="133"/>
      <c r="T93" s="123"/>
      <c r="U93" s="121" t="s">
        <v>155</v>
      </c>
    </row>
    <row r="94" spans="1:22" ht="22.5" customHeight="1">
      <c r="A94" s="52"/>
      <c r="B94" s="53" t="s">
        <v>156</v>
      </c>
      <c r="C94" s="29">
        <v>42132</v>
      </c>
      <c r="D94" s="30">
        <v>15290</v>
      </c>
      <c r="E94" s="31">
        <v>215</v>
      </c>
      <c r="F94" s="32">
        <v>1752</v>
      </c>
      <c r="G94" s="30">
        <v>1060</v>
      </c>
      <c r="H94" s="33">
        <v>476</v>
      </c>
      <c r="I94" s="31">
        <v>6</v>
      </c>
      <c r="J94" s="32">
        <v>37922</v>
      </c>
      <c r="K94" s="25">
        <f t="shared" si="1"/>
        <v>90.007595177062555</v>
      </c>
      <c r="L94" s="26">
        <v>277</v>
      </c>
      <c r="M94" s="27">
        <v>45</v>
      </c>
      <c r="N94" s="27">
        <v>6</v>
      </c>
      <c r="O94" s="163"/>
      <c r="P94" s="7">
        <v>2</v>
      </c>
      <c r="S94" s="133"/>
      <c r="T94" s="123"/>
      <c r="U94" s="121" t="s">
        <v>156</v>
      </c>
    </row>
    <row r="95" spans="1:22" ht="22.5" customHeight="1">
      <c r="A95" s="54"/>
      <c r="B95" s="55" t="s">
        <v>157</v>
      </c>
      <c r="C95" s="29">
        <v>48349</v>
      </c>
      <c r="D95" s="30">
        <v>13866</v>
      </c>
      <c r="E95" s="31">
        <v>142</v>
      </c>
      <c r="F95" s="32">
        <v>1367</v>
      </c>
      <c r="G95" s="30">
        <v>894</v>
      </c>
      <c r="H95" s="33">
        <v>465</v>
      </c>
      <c r="I95" s="31">
        <v>22</v>
      </c>
      <c r="J95" s="32">
        <v>43598</v>
      </c>
      <c r="K95" s="25">
        <f t="shared" si="1"/>
        <v>90.17352995925458</v>
      </c>
      <c r="L95" s="26">
        <v>1515</v>
      </c>
      <c r="M95" s="27">
        <v>47</v>
      </c>
      <c r="N95" s="27">
        <v>7</v>
      </c>
      <c r="O95" s="132"/>
      <c r="P95" s="7">
        <v>2</v>
      </c>
      <c r="S95" s="133"/>
      <c r="T95" s="123"/>
      <c r="U95" s="121" t="s">
        <v>157</v>
      </c>
    </row>
    <row r="96" spans="1:22" ht="22.5" customHeight="1">
      <c r="A96" s="130" t="s">
        <v>158</v>
      </c>
      <c r="B96" s="165"/>
      <c r="C96" s="29">
        <v>44798</v>
      </c>
      <c r="D96" s="30">
        <v>7571</v>
      </c>
      <c r="E96" s="31">
        <v>52</v>
      </c>
      <c r="F96" s="32">
        <v>2741</v>
      </c>
      <c r="G96" s="30">
        <v>1852</v>
      </c>
      <c r="H96" s="33">
        <v>553</v>
      </c>
      <c r="I96" s="31">
        <v>2</v>
      </c>
      <c r="J96" s="32">
        <v>37214</v>
      </c>
      <c r="K96" s="25">
        <f t="shared" si="1"/>
        <v>83.070672797892769</v>
      </c>
      <c r="L96" s="26">
        <v>8</v>
      </c>
      <c r="M96" s="27">
        <v>31</v>
      </c>
      <c r="N96" s="27">
        <v>8</v>
      </c>
      <c r="O96" s="28">
        <f>C96/S96</f>
        <v>10.314989638498734</v>
      </c>
      <c r="P96" s="7">
        <v>1</v>
      </c>
      <c r="Q96" s="7" t="s">
        <v>159</v>
      </c>
      <c r="S96" s="122">
        <v>4343</v>
      </c>
      <c r="T96" s="134" t="s">
        <v>158</v>
      </c>
      <c r="U96" s="129"/>
    </row>
    <row r="97" spans="1:23" ht="22.5" customHeight="1">
      <c r="A97" s="130" t="s">
        <v>160</v>
      </c>
      <c r="B97" s="165"/>
      <c r="C97" s="29">
        <v>94562</v>
      </c>
      <c r="D97" s="30">
        <v>27536</v>
      </c>
      <c r="E97" s="31">
        <v>100</v>
      </c>
      <c r="F97" s="32">
        <v>3373</v>
      </c>
      <c r="G97" s="30">
        <v>3090</v>
      </c>
      <c r="H97" s="33">
        <v>744</v>
      </c>
      <c r="I97" s="31">
        <v>0</v>
      </c>
      <c r="J97" s="32">
        <v>84895</v>
      </c>
      <c r="K97" s="25">
        <f t="shared" si="1"/>
        <v>89.777077472980693</v>
      </c>
      <c r="L97" s="26">
        <v>1872</v>
      </c>
      <c r="M97" s="27">
        <v>102</v>
      </c>
      <c r="N97" s="27">
        <v>11</v>
      </c>
      <c r="O97" s="28">
        <f>C97/S97</f>
        <v>9.2999606608969323</v>
      </c>
      <c r="P97" s="7">
        <v>2</v>
      </c>
      <c r="S97" s="116">
        <v>10168</v>
      </c>
      <c r="T97" s="134" t="s">
        <v>161</v>
      </c>
      <c r="U97" s="129"/>
    </row>
    <row r="98" spans="1:23" ht="22.5" customHeight="1">
      <c r="A98" s="175" t="s">
        <v>162</v>
      </c>
      <c r="B98" s="176"/>
      <c r="C98" s="29">
        <v>80705</v>
      </c>
      <c r="D98" s="30">
        <v>21387</v>
      </c>
      <c r="E98" s="31">
        <v>800</v>
      </c>
      <c r="F98" s="32">
        <v>4392</v>
      </c>
      <c r="G98" s="30">
        <v>3010</v>
      </c>
      <c r="H98" s="33">
        <v>780</v>
      </c>
      <c r="I98" s="31">
        <v>14</v>
      </c>
      <c r="J98" s="32">
        <v>76463</v>
      </c>
      <c r="K98" s="25">
        <f t="shared" si="1"/>
        <v>94.743820085496566</v>
      </c>
      <c r="L98" s="26">
        <v>1462</v>
      </c>
      <c r="M98" s="27">
        <v>106</v>
      </c>
      <c r="N98" s="27">
        <v>19</v>
      </c>
      <c r="O98" s="131">
        <f>(C98+C99)/S98</f>
        <v>6.520122393942537</v>
      </c>
      <c r="P98" s="7">
        <v>2</v>
      </c>
      <c r="S98" s="133">
        <v>19282</v>
      </c>
      <c r="T98" s="134" t="s">
        <v>163</v>
      </c>
      <c r="U98" s="129"/>
    </row>
    <row r="99" spans="1:23" ht="22.5" customHeight="1">
      <c r="A99" s="177" t="s">
        <v>164</v>
      </c>
      <c r="B99" s="178"/>
      <c r="C99" s="29">
        <v>45016</v>
      </c>
      <c r="D99" s="30">
        <v>13911</v>
      </c>
      <c r="E99" s="31">
        <v>1899</v>
      </c>
      <c r="F99" s="32">
        <v>564</v>
      </c>
      <c r="G99" s="30">
        <v>208</v>
      </c>
      <c r="H99" s="33"/>
      <c r="I99" s="31">
        <v>2</v>
      </c>
      <c r="J99" s="32">
        <v>37163</v>
      </c>
      <c r="K99" s="25">
        <f t="shared" si="1"/>
        <v>82.555091523014028</v>
      </c>
      <c r="L99" s="26">
        <v>827</v>
      </c>
      <c r="M99" s="27"/>
      <c r="N99" s="27"/>
      <c r="O99" s="132"/>
      <c r="P99" s="7">
        <v>2</v>
      </c>
      <c r="S99" s="133"/>
      <c r="T99" s="134" t="s">
        <v>163</v>
      </c>
      <c r="U99" s="129"/>
    </row>
    <row r="100" spans="1:23" ht="22.5" customHeight="1">
      <c r="A100" s="181" t="s">
        <v>165</v>
      </c>
      <c r="B100" s="182"/>
      <c r="C100" s="29">
        <v>93472</v>
      </c>
      <c r="D100" s="30">
        <v>22816</v>
      </c>
      <c r="E100" s="31">
        <v>378</v>
      </c>
      <c r="F100" s="32">
        <v>3139</v>
      </c>
      <c r="G100" s="30">
        <v>2846</v>
      </c>
      <c r="H100" s="33">
        <v>814</v>
      </c>
      <c r="I100" s="31">
        <v>15</v>
      </c>
      <c r="J100" s="32">
        <v>53733</v>
      </c>
      <c r="K100" s="25">
        <f t="shared" si="1"/>
        <v>57.485664156110914</v>
      </c>
      <c r="L100" s="26">
        <v>1078</v>
      </c>
      <c r="M100" s="27">
        <v>84</v>
      </c>
      <c r="N100" s="27">
        <v>8</v>
      </c>
      <c r="O100" s="28">
        <f>C100/S100</f>
        <v>6.0897778356896213</v>
      </c>
      <c r="P100" s="7">
        <v>2</v>
      </c>
      <c r="S100" s="122">
        <v>15349</v>
      </c>
      <c r="T100" s="134" t="s">
        <v>166</v>
      </c>
      <c r="U100" s="129"/>
    </row>
    <row r="101" spans="1:23" ht="22.5" customHeight="1">
      <c r="A101" s="177" t="s">
        <v>167</v>
      </c>
      <c r="B101" s="178"/>
      <c r="C101" s="29">
        <v>118900</v>
      </c>
      <c r="D101" s="30">
        <v>27219</v>
      </c>
      <c r="E101" s="31">
        <v>417</v>
      </c>
      <c r="F101" s="32">
        <v>4911</v>
      </c>
      <c r="G101" s="30">
        <v>3532</v>
      </c>
      <c r="H101" s="33">
        <v>843</v>
      </c>
      <c r="I101" s="31">
        <v>10</v>
      </c>
      <c r="J101" s="32">
        <v>85505</v>
      </c>
      <c r="K101" s="25">
        <f t="shared" si="1"/>
        <v>71.913372582001671</v>
      </c>
      <c r="L101" s="26">
        <v>3720</v>
      </c>
      <c r="M101" s="27">
        <v>72</v>
      </c>
      <c r="N101" s="27">
        <v>8</v>
      </c>
      <c r="O101" s="28">
        <f>C101/S101</f>
        <v>6.2401595465519053</v>
      </c>
      <c r="P101" s="7">
        <v>2</v>
      </c>
      <c r="S101" s="122">
        <v>19054</v>
      </c>
      <c r="T101" s="134" t="s">
        <v>168</v>
      </c>
      <c r="U101" s="129"/>
    </row>
    <row r="102" spans="1:23" ht="22.5" customHeight="1">
      <c r="A102" s="177" t="s">
        <v>169</v>
      </c>
      <c r="B102" s="178"/>
      <c r="C102" s="29">
        <v>151056</v>
      </c>
      <c r="D102" s="30">
        <v>36089</v>
      </c>
      <c r="E102" s="31">
        <v>589</v>
      </c>
      <c r="F102" s="32">
        <v>3636</v>
      </c>
      <c r="G102" s="30">
        <v>2895</v>
      </c>
      <c r="H102" s="33">
        <v>753</v>
      </c>
      <c r="I102" s="31">
        <v>19</v>
      </c>
      <c r="J102" s="32">
        <v>90204</v>
      </c>
      <c r="K102" s="25">
        <f t="shared" si="1"/>
        <v>59.715602160788052</v>
      </c>
      <c r="L102" s="26">
        <v>2694</v>
      </c>
      <c r="M102" s="27">
        <v>135</v>
      </c>
      <c r="N102" s="27">
        <v>9</v>
      </c>
      <c r="O102" s="28">
        <f>C102/S102</f>
        <v>10.914450867052023</v>
      </c>
      <c r="P102" s="7">
        <v>2</v>
      </c>
      <c r="S102" s="122">
        <v>13840</v>
      </c>
      <c r="T102" s="134" t="s">
        <v>169</v>
      </c>
      <c r="U102" s="129"/>
    </row>
    <row r="103" spans="1:23" ht="22.5" customHeight="1">
      <c r="A103" s="173" t="s">
        <v>170</v>
      </c>
      <c r="B103" s="179"/>
      <c r="C103" s="29">
        <v>64809</v>
      </c>
      <c r="D103" s="30">
        <v>22230</v>
      </c>
      <c r="E103" s="31" t="s">
        <v>171</v>
      </c>
      <c r="F103" s="32">
        <v>2630</v>
      </c>
      <c r="G103" s="30">
        <v>2465</v>
      </c>
      <c r="H103" s="33">
        <v>882</v>
      </c>
      <c r="I103" s="31" t="s">
        <v>171</v>
      </c>
      <c r="J103" s="32">
        <v>41033</v>
      </c>
      <c r="K103" s="25">
        <f t="shared" si="1"/>
        <v>63.313737289573979</v>
      </c>
      <c r="L103" s="26">
        <v>2358</v>
      </c>
      <c r="M103" s="27">
        <v>80</v>
      </c>
      <c r="N103" s="27">
        <v>12</v>
      </c>
      <c r="O103" s="131">
        <f>(C103+C104)/S103</f>
        <v>4.5123229083132852</v>
      </c>
      <c r="P103" s="7">
        <v>2</v>
      </c>
      <c r="S103" s="180">
        <v>18705</v>
      </c>
      <c r="T103" s="128" t="s">
        <v>172</v>
      </c>
      <c r="U103" s="128"/>
    </row>
    <row r="104" spans="1:23" ht="22.5" customHeight="1">
      <c r="A104" s="173" t="s">
        <v>173</v>
      </c>
      <c r="B104" s="179"/>
      <c r="C104" s="29">
        <v>19594</v>
      </c>
      <c r="D104" s="30">
        <v>6293</v>
      </c>
      <c r="E104" s="31"/>
      <c r="F104" s="32">
        <v>70</v>
      </c>
      <c r="G104" s="30">
        <v>56</v>
      </c>
      <c r="H104" s="33">
        <v>41</v>
      </c>
      <c r="I104" s="31"/>
      <c r="J104" s="32">
        <v>19594</v>
      </c>
      <c r="K104" s="25">
        <f t="shared" si="1"/>
        <v>100</v>
      </c>
      <c r="L104" s="26"/>
      <c r="M104" s="27"/>
      <c r="N104" s="27"/>
      <c r="O104" s="132" t="e">
        <f t="shared" ref="O104:O140" si="2">C104/S104</f>
        <v>#DIV/0!</v>
      </c>
      <c r="P104" s="7">
        <v>2</v>
      </c>
      <c r="S104" s="180"/>
      <c r="T104" s="124"/>
      <c r="U104" s="117" t="s">
        <v>174</v>
      </c>
    </row>
    <row r="105" spans="1:23" ht="22.5" customHeight="1">
      <c r="A105" s="177" t="s">
        <v>175</v>
      </c>
      <c r="B105" s="178"/>
      <c r="C105" s="29">
        <v>69852</v>
      </c>
      <c r="D105" s="30">
        <v>26024</v>
      </c>
      <c r="E105" s="31">
        <v>0</v>
      </c>
      <c r="F105" s="32">
        <v>3022</v>
      </c>
      <c r="G105" s="30">
        <v>2935</v>
      </c>
      <c r="H105" s="33">
        <v>1494</v>
      </c>
      <c r="I105" s="31">
        <v>0</v>
      </c>
      <c r="J105" s="32">
        <v>61058</v>
      </c>
      <c r="K105" s="25">
        <f t="shared" si="1"/>
        <v>87.410525110233067</v>
      </c>
      <c r="L105" s="26">
        <v>1804</v>
      </c>
      <c r="M105" s="27">
        <v>84</v>
      </c>
      <c r="N105" s="27">
        <v>8</v>
      </c>
      <c r="O105" s="28">
        <f t="shared" si="2"/>
        <v>2.7873902633679171</v>
      </c>
      <c r="P105" s="7">
        <v>2</v>
      </c>
      <c r="S105" s="122">
        <v>25060</v>
      </c>
      <c r="T105" s="134" t="s">
        <v>175</v>
      </c>
      <c r="U105" s="129"/>
    </row>
    <row r="106" spans="1:23" ht="22.5" customHeight="1">
      <c r="A106" s="177" t="s">
        <v>176</v>
      </c>
      <c r="B106" s="178"/>
      <c r="C106" s="29">
        <v>76545</v>
      </c>
      <c r="D106" s="30">
        <v>31998</v>
      </c>
      <c r="E106" s="31">
        <v>208</v>
      </c>
      <c r="F106" s="32">
        <v>1266</v>
      </c>
      <c r="G106" s="30">
        <v>1114</v>
      </c>
      <c r="H106" s="33">
        <v>625</v>
      </c>
      <c r="I106" s="31"/>
      <c r="J106" s="32">
        <v>45661</v>
      </c>
      <c r="K106" s="25">
        <f t="shared" si="1"/>
        <v>59.652491998171008</v>
      </c>
      <c r="L106" s="26">
        <v>39</v>
      </c>
      <c r="M106" s="27">
        <v>65</v>
      </c>
      <c r="N106" s="27">
        <v>6</v>
      </c>
      <c r="O106" s="28">
        <f t="shared" si="2"/>
        <v>8.4965034965034967</v>
      </c>
      <c r="P106" s="7">
        <v>2</v>
      </c>
      <c r="S106" s="122">
        <v>9009</v>
      </c>
      <c r="T106" s="134" t="s">
        <v>176</v>
      </c>
      <c r="U106" s="129"/>
    </row>
    <row r="107" spans="1:23" ht="22.5" customHeight="1">
      <c r="A107" s="177" t="s">
        <v>177</v>
      </c>
      <c r="B107" s="178"/>
      <c r="C107" s="29">
        <v>123038</v>
      </c>
      <c r="D107" s="30">
        <v>40419</v>
      </c>
      <c r="E107" s="31">
        <v>168</v>
      </c>
      <c r="F107" s="32">
        <v>5164</v>
      </c>
      <c r="G107" s="30">
        <v>4856</v>
      </c>
      <c r="H107" s="33">
        <v>1695</v>
      </c>
      <c r="I107" s="31">
        <v>0</v>
      </c>
      <c r="J107" s="32">
        <v>78479</v>
      </c>
      <c r="K107" s="25">
        <f t="shared" si="1"/>
        <v>63.784359303629778</v>
      </c>
      <c r="L107" s="26">
        <v>3202</v>
      </c>
      <c r="M107" s="27">
        <v>45</v>
      </c>
      <c r="N107" s="27">
        <v>4</v>
      </c>
      <c r="O107" s="28">
        <f t="shared" si="2"/>
        <v>9.7929003502069403</v>
      </c>
      <c r="P107" s="7">
        <v>2</v>
      </c>
      <c r="S107" s="122">
        <v>12564</v>
      </c>
      <c r="T107" s="186" t="s">
        <v>177</v>
      </c>
      <c r="U107" s="187"/>
    </row>
    <row r="108" spans="1:23" ht="22.5" customHeight="1">
      <c r="A108" s="177" t="s">
        <v>178</v>
      </c>
      <c r="B108" s="178"/>
      <c r="C108" s="29">
        <v>86643</v>
      </c>
      <c r="D108" s="30">
        <v>28790</v>
      </c>
      <c r="E108" s="31">
        <v>88</v>
      </c>
      <c r="F108" s="32">
        <v>2932</v>
      </c>
      <c r="G108" s="30">
        <v>2476</v>
      </c>
      <c r="H108" s="33">
        <v>1094</v>
      </c>
      <c r="I108" s="31">
        <v>7</v>
      </c>
      <c r="J108" s="32">
        <v>53067</v>
      </c>
      <c r="K108" s="25">
        <f t="shared" si="1"/>
        <v>61.247879228558567</v>
      </c>
      <c r="L108" s="26">
        <v>1279</v>
      </c>
      <c r="M108" s="27">
        <v>79</v>
      </c>
      <c r="N108" s="27">
        <v>6</v>
      </c>
      <c r="O108" s="28">
        <f t="shared" si="2"/>
        <v>6.8249704608113433</v>
      </c>
      <c r="P108" s="7">
        <v>2</v>
      </c>
      <c r="S108" s="122">
        <v>12695</v>
      </c>
      <c r="T108" s="134" t="s">
        <v>179</v>
      </c>
      <c r="U108" s="129"/>
    </row>
    <row r="109" spans="1:23" ht="22.5" customHeight="1">
      <c r="A109" s="177" t="s">
        <v>180</v>
      </c>
      <c r="B109" s="178"/>
      <c r="C109" s="29">
        <v>116699</v>
      </c>
      <c r="D109" s="30">
        <v>58471</v>
      </c>
      <c r="E109" s="31">
        <v>164</v>
      </c>
      <c r="F109" s="32">
        <v>2790</v>
      </c>
      <c r="G109" s="30">
        <v>2790</v>
      </c>
      <c r="H109" s="33">
        <v>872</v>
      </c>
      <c r="I109" s="31">
        <v>0</v>
      </c>
      <c r="J109" s="32">
        <v>50195</v>
      </c>
      <c r="K109" s="25">
        <f t="shared" si="1"/>
        <v>43.012365144517091</v>
      </c>
      <c r="L109" s="26">
        <v>2065</v>
      </c>
      <c r="M109" s="27">
        <v>48</v>
      </c>
      <c r="N109" s="27">
        <v>4</v>
      </c>
      <c r="O109" s="28">
        <f t="shared" si="2"/>
        <v>26.486382206082613</v>
      </c>
      <c r="P109" s="7">
        <v>2</v>
      </c>
      <c r="S109" s="122">
        <v>4406</v>
      </c>
      <c r="T109" s="134" t="s">
        <v>181</v>
      </c>
      <c r="U109" s="129"/>
    </row>
    <row r="110" spans="1:23" ht="22.5" customHeight="1">
      <c r="A110" s="183" t="s">
        <v>182</v>
      </c>
      <c r="B110" s="174"/>
      <c r="C110" s="56">
        <v>41602</v>
      </c>
      <c r="D110" s="57">
        <v>15741</v>
      </c>
      <c r="E110" s="31" t="s">
        <v>171</v>
      </c>
      <c r="F110" s="56">
        <v>3498</v>
      </c>
      <c r="G110" s="30">
        <v>3381</v>
      </c>
      <c r="H110" s="33">
        <v>494</v>
      </c>
      <c r="I110" s="31" t="s">
        <v>171</v>
      </c>
      <c r="J110" s="56">
        <v>35738</v>
      </c>
      <c r="K110" s="58"/>
      <c r="L110" s="26">
        <v>0</v>
      </c>
      <c r="M110" s="27">
        <v>54</v>
      </c>
      <c r="N110" s="27">
        <v>9</v>
      </c>
      <c r="O110" s="28">
        <f t="shared" si="2"/>
        <v>3.9351116155883465</v>
      </c>
      <c r="P110" s="7">
        <v>2</v>
      </c>
      <c r="S110" s="122">
        <v>10572</v>
      </c>
      <c r="T110" s="128" t="s">
        <v>183</v>
      </c>
      <c r="U110" s="129"/>
    </row>
    <row r="111" spans="1:23" ht="31.5" customHeight="1">
      <c r="A111" s="1"/>
      <c r="B111" s="1"/>
      <c r="C111" s="2"/>
      <c r="D111" s="2"/>
      <c r="E111" s="2"/>
      <c r="F111" s="2"/>
      <c r="G111" s="195">
        <v>19</v>
      </c>
      <c r="H111" s="2"/>
      <c r="I111" s="3"/>
      <c r="J111" s="2"/>
      <c r="K111" s="2"/>
      <c r="L111" s="2"/>
      <c r="M111" s="2"/>
      <c r="N111" s="2"/>
      <c r="O111" s="4"/>
      <c r="Q111" s="5"/>
      <c r="R111" s="5"/>
      <c r="S111" s="122"/>
    </row>
    <row r="112" spans="1:23" s="9" customFormat="1" ht="13.5" customHeight="1">
      <c r="A112" s="143" t="s">
        <v>1</v>
      </c>
      <c r="B112" s="144"/>
      <c r="C112" s="149" t="s">
        <v>2</v>
      </c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50" t="s">
        <v>3</v>
      </c>
      <c r="P112" s="7"/>
      <c r="Q112" s="194"/>
      <c r="R112" s="108"/>
      <c r="S112" s="122"/>
      <c r="T112" s="109"/>
      <c r="U112" s="109"/>
      <c r="V112" s="110"/>
      <c r="W112" s="110"/>
    </row>
    <row r="113" spans="1:23" s="9" customFormat="1" ht="13.5" customHeight="1">
      <c r="A113" s="145"/>
      <c r="B113" s="146"/>
      <c r="C113" s="152" t="s">
        <v>5</v>
      </c>
      <c r="D113" s="10"/>
      <c r="E113" s="11"/>
      <c r="F113" s="154" t="s">
        <v>6</v>
      </c>
      <c r="G113" s="12"/>
      <c r="H113" s="12"/>
      <c r="I113" s="13"/>
      <c r="J113" s="156" t="s">
        <v>7</v>
      </c>
      <c r="K113" s="135" t="s">
        <v>8</v>
      </c>
      <c r="L113" s="159" t="s">
        <v>9</v>
      </c>
      <c r="M113" s="135" t="s">
        <v>10</v>
      </c>
      <c r="N113" s="135" t="s">
        <v>11</v>
      </c>
      <c r="O113" s="151"/>
      <c r="P113" s="7"/>
      <c r="Q113" s="194"/>
      <c r="R113" s="108"/>
      <c r="S113" s="122"/>
      <c r="T113" s="109"/>
      <c r="U113" s="109"/>
      <c r="V113" s="110"/>
      <c r="W113" s="110"/>
    </row>
    <row r="114" spans="1:23" s="9" customFormat="1" ht="23.25" customHeight="1">
      <c r="A114" s="145"/>
      <c r="B114" s="146"/>
      <c r="C114" s="153"/>
      <c r="D114" s="137" t="s">
        <v>12</v>
      </c>
      <c r="E114" s="139" t="s">
        <v>13</v>
      </c>
      <c r="F114" s="155"/>
      <c r="G114" s="140" t="s">
        <v>14</v>
      </c>
      <c r="H114" s="142" t="s">
        <v>12</v>
      </c>
      <c r="I114" s="139" t="s">
        <v>15</v>
      </c>
      <c r="J114" s="157"/>
      <c r="K114" s="158"/>
      <c r="L114" s="160"/>
      <c r="M114" s="136"/>
      <c r="N114" s="136"/>
      <c r="O114" s="151"/>
      <c r="P114" s="7"/>
      <c r="Q114" s="194"/>
      <c r="R114" s="108"/>
      <c r="S114" s="122"/>
      <c r="T114" s="109"/>
      <c r="U114" s="109"/>
      <c r="V114" s="110"/>
      <c r="W114" s="110"/>
    </row>
    <row r="115" spans="1:23" s="9" customFormat="1" ht="40.5" customHeight="1">
      <c r="A115" s="145"/>
      <c r="B115" s="146"/>
      <c r="C115" s="153"/>
      <c r="D115" s="138"/>
      <c r="E115" s="139"/>
      <c r="F115" s="155"/>
      <c r="G115" s="141"/>
      <c r="H115" s="142"/>
      <c r="I115" s="139"/>
      <c r="J115" s="157"/>
      <c r="K115" s="158"/>
      <c r="L115" s="160"/>
      <c r="M115" s="136"/>
      <c r="N115" s="136"/>
      <c r="O115" s="151"/>
      <c r="P115" s="7"/>
      <c r="Q115" s="194"/>
      <c r="R115" s="108"/>
      <c r="S115" s="122"/>
      <c r="T115" s="109"/>
      <c r="U115" s="109"/>
      <c r="V115" s="110"/>
      <c r="W115" s="110"/>
    </row>
    <row r="116" spans="1:23" s="9" customFormat="1" ht="17.25" customHeight="1">
      <c r="A116" s="147"/>
      <c r="B116" s="148"/>
      <c r="C116" s="14" t="s">
        <v>16</v>
      </c>
      <c r="D116" s="15" t="s">
        <v>17</v>
      </c>
      <c r="E116" s="16" t="s">
        <v>17</v>
      </c>
      <c r="F116" s="14" t="s">
        <v>17</v>
      </c>
      <c r="G116" s="15" t="s">
        <v>17</v>
      </c>
      <c r="H116" s="16" t="s">
        <v>17</v>
      </c>
      <c r="I116" s="17" t="s">
        <v>17</v>
      </c>
      <c r="J116" s="14" t="s">
        <v>17</v>
      </c>
      <c r="K116" s="18" t="s">
        <v>18</v>
      </c>
      <c r="L116" s="14" t="s">
        <v>17</v>
      </c>
      <c r="M116" s="14" t="s">
        <v>19</v>
      </c>
      <c r="N116" s="18" t="s">
        <v>19</v>
      </c>
      <c r="O116" s="19" t="s">
        <v>17</v>
      </c>
      <c r="P116" s="7"/>
      <c r="Q116" s="111" t="s">
        <v>21</v>
      </c>
      <c r="R116" s="111"/>
      <c r="S116" s="122"/>
      <c r="T116" s="109"/>
      <c r="U116" s="109"/>
      <c r="V116" s="110"/>
      <c r="W116" s="110"/>
    </row>
    <row r="117" spans="1:23" ht="22.5" customHeight="1">
      <c r="A117" s="184" t="s">
        <v>184</v>
      </c>
      <c r="B117" s="185"/>
      <c r="C117" s="59">
        <v>68385</v>
      </c>
      <c r="D117" s="60">
        <v>27516</v>
      </c>
      <c r="E117" s="61" t="s">
        <v>171</v>
      </c>
      <c r="F117" s="62">
        <v>2767</v>
      </c>
      <c r="G117" s="60">
        <v>2438</v>
      </c>
      <c r="H117" s="63">
        <v>814</v>
      </c>
      <c r="I117" s="61" t="s">
        <v>171</v>
      </c>
      <c r="J117" s="62">
        <v>42593</v>
      </c>
      <c r="K117" s="25">
        <f t="shared" ref="K117:K142" si="3">J117/C117*100</f>
        <v>62.284126635958181</v>
      </c>
      <c r="L117" s="64">
        <v>4365</v>
      </c>
      <c r="M117" s="65">
        <v>54</v>
      </c>
      <c r="N117" s="65">
        <v>7</v>
      </c>
      <c r="O117" s="66">
        <f t="shared" si="2"/>
        <v>7.2672688629117959</v>
      </c>
      <c r="P117" s="7">
        <v>2</v>
      </c>
      <c r="S117" s="122">
        <v>9410</v>
      </c>
      <c r="T117" s="134" t="s">
        <v>185</v>
      </c>
      <c r="U117" s="129"/>
    </row>
    <row r="118" spans="1:23" ht="22.5" customHeight="1">
      <c r="A118" s="177" t="s">
        <v>186</v>
      </c>
      <c r="B118" s="178"/>
      <c r="C118" s="67">
        <v>123022</v>
      </c>
      <c r="D118" s="68">
        <v>32487</v>
      </c>
      <c r="E118" s="69">
        <v>82</v>
      </c>
      <c r="F118" s="70">
        <v>3289</v>
      </c>
      <c r="G118" s="68">
        <v>2591</v>
      </c>
      <c r="H118" s="71">
        <v>1291</v>
      </c>
      <c r="I118" s="69">
        <v>5</v>
      </c>
      <c r="J118" s="67">
        <v>60563</v>
      </c>
      <c r="K118" s="25">
        <f t="shared" si="3"/>
        <v>49.229406122482153</v>
      </c>
      <c r="L118" s="72">
        <v>863</v>
      </c>
      <c r="M118" s="73">
        <v>49</v>
      </c>
      <c r="N118" s="73">
        <v>7</v>
      </c>
      <c r="O118" s="28">
        <f t="shared" si="2"/>
        <v>8.6604716649067228</v>
      </c>
      <c r="S118" s="122">
        <v>14205</v>
      </c>
      <c r="T118" s="134" t="s">
        <v>187</v>
      </c>
      <c r="U118" s="129"/>
    </row>
    <row r="119" spans="1:23" ht="22.5" customHeight="1">
      <c r="A119" s="177" t="s">
        <v>188</v>
      </c>
      <c r="B119" s="178"/>
      <c r="C119" s="29">
        <v>98013</v>
      </c>
      <c r="D119" s="30">
        <v>22528</v>
      </c>
      <c r="E119" s="74">
        <v>86</v>
      </c>
      <c r="F119" s="29">
        <v>2920</v>
      </c>
      <c r="G119" s="30">
        <v>2096</v>
      </c>
      <c r="H119" s="32">
        <v>1085</v>
      </c>
      <c r="I119" s="31">
        <v>0</v>
      </c>
      <c r="J119" s="29">
        <v>59124</v>
      </c>
      <c r="K119" s="25">
        <f t="shared" si="3"/>
        <v>60.322610265985119</v>
      </c>
      <c r="L119" s="75">
        <v>2479</v>
      </c>
      <c r="M119" s="27">
        <v>68</v>
      </c>
      <c r="N119" s="27">
        <v>13</v>
      </c>
      <c r="O119" s="28">
        <f t="shared" si="2"/>
        <v>9.3416889058330153</v>
      </c>
      <c r="P119" s="7">
        <v>1</v>
      </c>
      <c r="Q119" s="7" t="s">
        <v>189</v>
      </c>
      <c r="S119" s="122">
        <v>10492</v>
      </c>
      <c r="T119" s="134" t="s">
        <v>190</v>
      </c>
      <c r="U119" s="129"/>
    </row>
    <row r="120" spans="1:23" ht="22.5" customHeight="1">
      <c r="A120" s="177" t="s">
        <v>191</v>
      </c>
      <c r="B120" s="188"/>
      <c r="C120" s="59">
        <v>91499</v>
      </c>
      <c r="D120" s="60">
        <v>30978</v>
      </c>
      <c r="E120" s="61">
        <v>2000</v>
      </c>
      <c r="F120" s="62">
        <v>2321</v>
      </c>
      <c r="G120" s="60">
        <v>1585</v>
      </c>
      <c r="H120" s="76">
        <v>723</v>
      </c>
      <c r="I120" s="61"/>
      <c r="J120" s="59">
        <v>51087</v>
      </c>
      <c r="K120" s="25">
        <f t="shared" si="3"/>
        <v>55.83339708630696</v>
      </c>
      <c r="L120" s="64">
        <v>7863</v>
      </c>
      <c r="M120" s="65">
        <v>27</v>
      </c>
      <c r="N120" s="65">
        <v>5</v>
      </c>
      <c r="O120" s="28">
        <f t="shared" si="2"/>
        <v>8.0786685502383904</v>
      </c>
      <c r="P120" s="7">
        <v>2</v>
      </c>
      <c r="S120" s="122">
        <v>11326</v>
      </c>
      <c r="T120" s="134" t="s">
        <v>192</v>
      </c>
      <c r="U120" s="129"/>
    </row>
    <row r="121" spans="1:23" ht="22.5" customHeight="1">
      <c r="A121" s="177" t="s">
        <v>193</v>
      </c>
      <c r="B121" s="178"/>
      <c r="C121" s="29">
        <v>55057</v>
      </c>
      <c r="D121" s="30">
        <v>12889</v>
      </c>
      <c r="E121" s="31">
        <v>0</v>
      </c>
      <c r="F121" s="32">
        <v>1616</v>
      </c>
      <c r="G121" s="30">
        <v>1610</v>
      </c>
      <c r="H121" s="33">
        <v>372</v>
      </c>
      <c r="I121" s="31">
        <v>0</v>
      </c>
      <c r="J121" s="29">
        <v>29987</v>
      </c>
      <c r="K121" s="25">
        <f t="shared" si="3"/>
        <v>54.465372250576671</v>
      </c>
      <c r="L121" s="26">
        <v>919</v>
      </c>
      <c r="M121" s="27">
        <v>50</v>
      </c>
      <c r="N121" s="27">
        <v>4</v>
      </c>
      <c r="O121" s="28">
        <f t="shared" si="2"/>
        <v>14.00941475826972</v>
      </c>
      <c r="P121" s="7">
        <v>2</v>
      </c>
      <c r="S121" s="122">
        <v>3930</v>
      </c>
      <c r="T121" s="134" t="s">
        <v>193</v>
      </c>
      <c r="U121" s="129"/>
    </row>
    <row r="122" spans="1:23" ht="22.5" customHeight="1">
      <c r="A122" s="177" t="s">
        <v>194</v>
      </c>
      <c r="B122" s="178"/>
      <c r="C122" s="29">
        <v>48938</v>
      </c>
      <c r="D122" s="30">
        <v>12221</v>
      </c>
      <c r="E122" s="31">
        <v>1453</v>
      </c>
      <c r="F122" s="32">
        <v>1231</v>
      </c>
      <c r="G122" s="30">
        <v>1193</v>
      </c>
      <c r="H122" s="33">
        <v>190</v>
      </c>
      <c r="I122" s="31">
        <v>18</v>
      </c>
      <c r="J122" s="29"/>
      <c r="K122" s="25">
        <f t="shared" si="3"/>
        <v>0</v>
      </c>
      <c r="L122" s="26">
        <v>32</v>
      </c>
      <c r="M122" s="27">
        <v>42</v>
      </c>
      <c r="N122" s="27">
        <v>4</v>
      </c>
      <c r="O122" s="28">
        <f t="shared" si="2"/>
        <v>15.462243285939968</v>
      </c>
      <c r="P122" s="7">
        <v>2</v>
      </c>
      <c r="S122" s="116">
        <v>3165</v>
      </c>
      <c r="T122" s="134" t="s">
        <v>194</v>
      </c>
      <c r="U122" s="129"/>
    </row>
    <row r="123" spans="1:23" ht="22.5" customHeight="1">
      <c r="A123" s="177" t="s">
        <v>195</v>
      </c>
      <c r="B123" s="178"/>
      <c r="C123" s="29">
        <v>39683</v>
      </c>
      <c r="D123" s="30">
        <v>9826</v>
      </c>
      <c r="E123" s="31"/>
      <c r="F123" s="32">
        <v>1322</v>
      </c>
      <c r="G123" s="30">
        <v>1060</v>
      </c>
      <c r="H123" s="33">
        <v>224</v>
      </c>
      <c r="I123" s="31"/>
      <c r="J123" s="32">
        <v>39683</v>
      </c>
      <c r="K123" s="25">
        <f t="shared" si="3"/>
        <v>100</v>
      </c>
      <c r="L123" s="26">
        <v>0</v>
      </c>
      <c r="M123" s="27">
        <v>18</v>
      </c>
      <c r="N123" s="27">
        <v>6</v>
      </c>
      <c r="O123" s="28">
        <f t="shared" si="2"/>
        <v>43.040130151843819</v>
      </c>
      <c r="P123" s="7">
        <v>2</v>
      </c>
      <c r="S123" s="116">
        <v>922</v>
      </c>
      <c r="T123" s="134" t="s">
        <v>196</v>
      </c>
      <c r="U123" s="129"/>
    </row>
    <row r="124" spans="1:23" ht="22.5" customHeight="1">
      <c r="A124" s="183" t="s">
        <v>197</v>
      </c>
      <c r="B124" s="174"/>
      <c r="C124" s="29">
        <v>48193</v>
      </c>
      <c r="D124" s="30">
        <v>15122</v>
      </c>
      <c r="E124" s="31">
        <v>0</v>
      </c>
      <c r="F124" s="32">
        <v>1865</v>
      </c>
      <c r="G124" s="30">
        <v>1376</v>
      </c>
      <c r="H124" s="33">
        <v>511</v>
      </c>
      <c r="I124" s="31"/>
      <c r="J124" s="32">
        <v>39187</v>
      </c>
      <c r="K124" s="25">
        <f t="shared" si="3"/>
        <v>81.312638764965868</v>
      </c>
      <c r="L124" s="26">
        <v>1865</v>
      </c>
      <c r="M124" s="27">
        <v>32</v>
      </c>
      <c r="N124" s="27">
        <v>4</v>
      </c>
      <c r="O124" s="28">
        <f t="shared" si="2"/>
        <v>11.751524018532065</v>
      </c>
      <c r="P124" s="7">
        <v>1</v>
      </c>
      <c r="Q124" s="7" t="s">
        <v>198</v>
      </c>
      <c r="S124" s="122">
        <v>4101</v>
      </c>
      <c r="T124" s="128" t="s">
        <v>199</v>
      </c>
      <c r="U124" s="129"/>
    </row>
    <row r="125" spans="1:23" ht="22.5" customHeight="1">
      <c r="A125" s="183" t="s">
        <v>200</v>
      </c>
      <c r="B125" s="174"/>
      <c r="C125" s="29">
        <v>88958</v>
      </c>
      <c r="D125" s="30">
        <v>29414</v>
      </c>
      <c r="E125" s="31">
        <v>163</v>
      </c>
      <c r="F125" s="32">
        <v>2720</v>
      </c>
      <c r="G125" s="30">
        <v>2225</v>
      </c>
      <c r="H125" s="33">
        <v>915</v>
      </c>
      <c r="I125" s="31">
        <v>0</v>
      </c>
      <c r="J125" s="32">
        <v>62045</v>
      </c>
      <c r="K125" s="25">
        <f t="shared" si="3"/>
        <v>69.746397176195501</v>
      </c>
      <c r="L125" s="26">
        <v>2325</v>
      </c>
      <c r="M125" s="27">
        <v>103</v>
      </c>
      <c r="N125" s="27">
        <v>8</v>
      </c>
      <c r="O125" s="28">
        <f t="shared" si="2"/>
        <v>11.589108910891088</v>
      </c>
      <c r="P125" s="7">
        <v>2</v>
      </c>
      <c r="S125" s="122">
        <v>7676</v>
      </c>
      <c r="T125" s="128" t="s">
        <v>200</v>
      </c>
      <c r="U125" s="129"/>
    </row>
    <row r="126" spans="1:23" ht="22.5" customHeight="1">
      <c r="A126" s="183" t="s">
        <v>201</v>
      </c>
      <c r="B126" s="174"/>
      <c r="C126" s="29">
        <v>94120</v>
      </c>
      <c r="D126" s="30">
        <v>43733</v>
      </c>
      <c r="E126" s="31">
        <v>228</v>
      </c>
      <c r="F126" s="32">
        <v>3836</v>
      </c>
      <c r="G126" s="30">
        <v>3527</v>
      </c>
      <c r="H126" s="33">
        <v>1726</v>
      </c>
      <c r="I126" s="31">
        <v>0</v>
      </c>
      <c r="J126" s="32">
        <v>72438</v>
      </c>
      <c r="K126" s="25">
        <f t="shared" si="3"/>
        <v>76.963450913727158</v>
      </c>
      <c r="L126" s="26">
        <v>2523</v>
      </c>
      <c r="M126" s="27">
        <v>63</v>
      </c>
      <c r="N126" s="27">
        <v>9</v>
      </c>
      <c r="O126" s="28">
        <f t="shared" si="2"/>
        <v>6.0403029136182775</v>
      </c>
      <c r="P126" s="7">
        <v>2</v>
      </c>
      <c r="S126" s="122">
        <v>15582</v>
      </c>
      <c r="T126" s="128" t="s">
        <v>202</v>
      </c>
      <c r="U126" s="129"/>
    </row>
    <row r="127" spans="1:23" ht="22.5" customHeight="1">
      <c r="A127" s="183" t="s">
        <v>203</v>
      </c>
      <c r="B127" s="174"/>
      <c r="C127" s="29">
        <v>69301</v>
      </c>
      <c r="D127" s="30">
        <v>26502</v>
      </c>
      <c r="E127" s="31">
        <v>10</v>
      </c>
      <c r="F127" s="32">
        <v>1915</v>
      </c>
      <c r="G127" s="30">
        <v>1775</v>
      </c>
      <c r="H127" s="33">
        <v>826</v>
      </c>
      <c r="I127" s="31">
        <v>0</v>
      </c>
      <c r="J127" s="32">
        <v>69301</v>
      </c>
      <c r="K127" s="25">
        <f t="shared" si="3"/>
        <v>100</v>
      </c>
      <c r="L127" s="26">
        <v>554</v>
      </c>
      <c r="M127" s="27">
        <v>48</v>
      </c>
      <c r="N127" s="27">
        <v>7</v>
      </c>
      <c r="O127" s="28">
        <f t="shared" si="2"/>
        <v>15.03601648947711</v>
      </c>
      <c r="S127" s="122">
        <v>4609</v>
      </c>
      <c r="T127" s="128" t="s">
        <v>203</v>
      </c>
      <c r="U127" s="129"/>
    </row>
    <row r="128" spans="1:23" ht="22.5" customHeight="1">
      <c r="A128" s="183" t="s">
        <v>204</v>
      </c>
      <c r="B128" s="174"/>
      <c r="C128" s="29">
        <v>63382</v>
      </c>
      <c r="D128" s="30">
        <v>25380</v>
      </c>
      <c r="E128" s="31">
        <v>129</v>
      </c>
      <c r="F128" s="32">
        <v>1473</v>
      </c>
      <c r="G128" s="30">
        <v>1394</v>
      </c>
      <c r="H128" s="33">
        <v>700</v>
      </c>
      <c r="I128" s="31">
        <v>1</v>
      </c>
      <c r="J128" s="32">
        <v>57793</v>
      </c>
      <c r="K128" s="25">
        <f t="shared" si="3"/>
        <v>91.182039064718694</v>
      </c>
      <c r="L128" s="26">
        <v>757</v>
      </c>
      <c r="M128" s="27">
        <v>60</v>
      </c>
      <c r="N128" s="27">
        <v>5</v>
      </c>
      <c r="O128" s="28">
        <f t="shared" si="2"/>
        <v>7.3409775306926104</v>
      </c>
      <c r="S128" s="122">
        <v>8634</v>
      </c>
      <c r="T128" s="128" t="s">
        <v>205</v>
      </c>
      <c r="U128" s="129"/>
    </row>
    <row r="129" spans="1:22" ht="22.5" customHeight="1">
      <c r="A129" s="183" t="s">
        <v>206</v>
      </c>
      <c r="B129" s="174"/>
      <c r="C129" s="29">
        <v>59858</v>
      </c>
      <c r="D129" s="30">
        <v>22339</v>
      </c>
      <c r="E129" s="31"/>
      <c r="F129" s="32">
        <v>1860</v>
      </c>
      <c r="G129" s="30">
        <v>1602</v>
      </c>
      <c r="H129" s="33">
        <v>839</v>
      </c>
      <c r="I129" s="31"/>
      <c r="J129" s="32">
        <v>54960</v>
      </c>
      <c r="K129" s="25">
        <f t="shared" si="3"/>
        <v>91.817300945571191</v>
      </c>
      <c r="L129" s="26">
        <v>1261</v>
      </c>
      <c r="M129" s="27">
        <v>60</v>
      </c>
      <c r="N129" s="27">
        <v>8</v>
      </c>
      <c r="O129" s="28">
        <f t="shared" si="2"/>
        <v>9.7935209424083762</v>
      </c>
      <c r="P129" s="7">
        <v>2</v>
      </c>
      <c r="S129" s="122">
        <v>6112</v>
      </c>
      <c r="T129" s="128" t="s">
        <v>206</v>
      </c>
      <c r="U129" s="129"/>
    </row>
    <row r="130" spans="1:22" ht="22.5" customHeight="1">
      <c r="A130" s="183" t="s">
        <v>207</v>
      </c>
      <c r="B130" s="174"/>
      <c r="C130" s="29">
        <v>4501</v>
      </c>
      <c r="D130" s="30"/>
      <c r="E130" s="31"/>
      <c r="F130" s="32">
        <v>114</v>
      </c>
      <c r="G130" s="30">
        <v>99</v>
      </c>
      <c r="H130" s="33"/>
      <c r="I130" s="74"/>
      <c r="J130" s="32"/>
      <c r="K130" s="25">
        <f t="shared" si="3"/>
        <v>0</v>
      </c>
      <c r="L130" s="26"/>
      <c r="M130" s="27"/>
      <c r="N130" s="27"/>
      <c r="O130" s="28">
        <f t="shared" si="2"/>
        <v>5.3077830188679247</v>
      </c>
      <c r="P130" s="7">
        <v>2</v>
      </c>
      <c r="S130" s="122">
        <v>848</v>
      </c>
      <c r="T130" s="128" t="s">
        <v>208</v>
      </c>
      <c r="U130" s="129"/>
    </row>
    <row r="131" spans="1:22" ht="22.5" customHeight="1">
      <c r="A131" s="183" t="s">
        <v>209</v>
      </c>
      <c r="B131" s="174"/>
      <c r="C131" s="29">
        <v>86512</v>
      </c>
      <c r="D131" s="30">
        <v>35372</v>
      </c>
      <c r="E131" s="31">
        <v>119</v>
      </c>
      <c r="F131" s="32">
        <v>2646</v>
      </c>
      <c r="G131" s="30">
        <v>2584</v>
      </c>
      <c r="H131" s="33">
        <v>688</v>
      </c>
      <c r="I131" s="74">
        <v>7</v>
      </c>
      <c r="J131" s="32">
        <v>55322</v>
      </c>
      <c r="K131" s="25">
        <f t="shared" si="3"/>
        <v>63.94719807656741</v>
      </c>
      <c r="L131" s="26">
        <v>2607</v>
      </c>
      <c r="M131" s="27">
        <v>152</v>
      </c>
      <c r="N131" s="27">
        <v>8</v>
      </c>
      <c r="O131" s="28">
        <f t="shared" si="2"/>
        <v>24.064534075104312</v>
      </c>
      <c r="S131" s="122">
        <v>3595</v>
      </c>
      <c r="T131" s="128" t="s">
        <v>210</v>
      </c>
      <c r="U131" s="129"/>
    </row>
    <row r="132" spans="1:22" ht="22.5" customHeight="1">
      <c r="A132" s="183" t="s">
        <v>211</v>
      </c>
      <c r="B132" s="174"/>
      <c r="C132" s="29">
        <v>19325</v>
      </c>
      <c r="D132" s="30">
        <v>6008</v>
      </c>
      <c r="E132" s="31"/>
      <c r="F132" s="29">
        <v>289</v>
      </c>
      <c r="G132" s="30">
        <v>65</v>
      </c>
      <c r="H132" s="33">
        <v>19</v>
      </c>
      <c r="I132" s="77"/>
      <c r="J132" s="29"/>
      <c r="K132" s="25">
        <f t="shared" si="3"/>
        <v>0</v>
      </c>
      <c r="L132" s="78">
        <v>228</v>
      </c>
      <c r="M132" s="79"/>
      <c r="N132" s="80">
        <v>2</v>
      </c>
      <c r="O132" s="28">
        <f t="shared" si="2"/>
        <v>16.71712802768166</v>
      </c>
      <c r="P132" s="7">
        <v>2</v>
      </c>
      <c r="S132" s="122">
        <v>1156</v>
      </c>
      <c r="T132" s="128" t="s">
        <v>212</v>
      </c>
      <c r="U132" s="129"/>
    </row>
    <row r="133" spans="1:22" ht="22.5" customHeight="1">
      <c r="A133" s="175" t="s">
        <v>213</v>
      </c>
      <c r="B133" s="176"/>
      <c r="C133" s="59">
        <v>81518</v>
      </c>
      <c r="D133" s="60">
        <v>35831</v>
      </c>
      <c r="E133" s="61">
        <v>407</v>
      </c>
      <c r="F133" s="62">
        <v>1846</v>
      </c>
      <c r="G133" s="60">
        <v>1646</v>
      </c>
      <c r="H133" s="63">
        <v>768</v>
      </c>
      <c r="I133" s="81">
        <v>5</v>
      </c>
      <c r="J133" s="62">
        <v>59987</v>
      </c>
      <c r="K133" s="25">
        <f t="shared" si="3"/>
        <v>73.587428543389194</v>
      </c>
      <c r="L133" s="64">
        <v>1179</v>
      </c>
      <c r="M133" s="65">
        <v>36</v>
      </c>
      <c r="N133" s="27">
        <v>3</v>
      </c>
      <c r="O133" s="28">
        <f t="shared" si="2"/>
        <v>13.520981920716537</v>
      </c>
      <c r="P133" s="7">
        <v>2</v>
      </c>
      <c r="S133" s="122">
        <v>6029</v>
      </c>
      <c r="T133" s="134" t="s">
        <v>214</v>
      </c>
      <c r="U133" s="129"/>
    </row>
    <row r="134" spans="1:22" ht="22.5" customHeight="1">
      <c r="A134" s="130" t="s">
        <v>215</v>
      </c>
      <c r="B134" s="165"/>
      <c r="C134" s="29">
        <v>68564</v>
      </c>
      <c r="D134" s="30">
        <v>33353</v>
      </c>
      <c r="E134" s="31"/>
      <c r="F134" s="32">
        <v>2387</v>
      </c>
      <c r="G134" s="30">
        <v>2034</v>
      </c>
      <c r="H134" s="33">
        <v>1039</v>
      </c>
      <c r="I134" s="31"/>
      <c r="J134" s="32">
        <v>50029</v>
      </c>
      <c r="K134" s="25">
        <f t="shared" si="3"/>
        <v>72.96686307683332</v>
      </c>
      <c r="L134" s="26">
        <v>21</v>
      </c>
      <c r="M134" s="27">
        <v>28</v>
      </c>
      <c r="N134" s="27">
        <v>5</v>
      </c>
      <c r="O134" s="28">
        <f t="shared" si="2"/>
        <v>10.626782393056416</v>
      </c>
      <c r="P134" s="7">
        <v>2</v>
      </c>
      <c r="S134" s="122">
        <v>6452</v>
      </c>
      <c r="T134" s="134" t="s">
        <v>216</v>
      </c>
      <c r="U134" s="129"/>
    </row>
    <row r="135" spans="1:22" ht="22.5" customHeight="1">
      <c r="A135" s="130" t="s">
        <v>217</v>
      </c>
      <c r="B135" s="165"/>
      <c r="C135" s="29">
        <v>32937</v>
      </c>
      <c r="D135" s="30">
        <v>11835</v>
      </c>
      <c r="E135" s="31">
        <v>47</v>
      </c>
      <c r="F135" s="32">
        <v>1551</v>
      </c>
      <c r="G135" s="30">
        <v>1425</v>
      </c>
      <c r="H135" s="33">
        <v>503</v>
      </c>
      <c r="I135" s="31">
        <v>62</v>
      </c>
      <c r="J135" s="32">
        <v>25699</v>
      </c>
      <c r="K135" s="25">
        <f t="shared" si="3"/>
        <v>78.024713847648542</v>
      </c>
      <c r="L135" s="26">
        <v>1301</v>
      </c>
      <c r="M135" s="27">
        <v>33</v>
      </c>
      <c r="N135" s="27">
        <v>0</v>
      </c>
      <c r="O135" s="28">
        <f t="shared" si="2"/>
        <v>3.9764578051430641</v>
      </c>
      <c r="S135" s="122">
        <v>8283</v>
      </c>
      <c r="T135" s="134" t="s">
        <v>218</v>
      </c>
      <c r="U135" s="129"/>
    </row>
    <row r="136" spans="1:22" ht="22.5" customHeight="1">
      <c r="A136" s="183" t="s">
        <v>219</v>
      </c>
      <c r="B136" s="174"/>
      <c r="C136" s="29">
        <v>35886</v>
      </c>
      <c r="D136" s="30">
        <v>10062</v>
      </c>
      <c r="E136" s="31">
        <v>108</v>
      </c>
      <c r="F136" s="32">
        <v>755</v>
      </c>
      <c r="G136" s="30">
        <v>626</v>
      </c>
      <c r="H136" s="33">
        <v>223</v>
      </c>
      <c r="I136" s="31">
        <v>0</v>
      </c>
      <c r="J136" s="32">
        <v>25695</v>
      </c>
      <c r="K136" s="25">
        <f t="shared" si="3"/>
        <v>71.601738839658921</v>
      </c>
      <c r="L136" s="26">
        <v>4</v>
      </c>
      <c r="M136" s="27">
        <v>5</v>
      </c>
      <c r="N136" s="27">
        <v>5</v>
      </c>
      <c r="O136" s="28">
        <f t="shared" si="2"/>
        <v>8.28393351800554</v>
      </c>
      <c r="P136" s="7">
        <v>2</v>
      </c>
      <c r="S136" s="122">
        <v>4332</v>
      </c>
      <c r="T136" s="128" t="s">
        <v>220</v>
      </c>
      <c r="U136" s="128"/>
    </row>
    <row r="137" spans="1:22" ht="22.5" customHeight="1">
      <c r="A137" s="183" t="s">
        <v>221</v>
      </c>
      <c r="B137" s="174"/>
      <c r="C137" s="29">
        <v>31064</v>
      </c>
      <c r="D137" s="30">
        <v>9590</v>
      </c>
      <c r="E137" s="31">
        <v>65</v>
      </c>
      <c r="F137" s="32">
        <v>1059</v>
      </c>
      <c r="G137" s="30">
        <v>625</v>
      </c>
      <c r="H137" s="33">
        <v>263</v>
      </c>
      <c r="I137" s="31">
        <v>0</v>
      </c>
      <c r="J137" s="32">
        <v>20260</v>
      </c>
      <c r="K137" s="25">
        <f t="shared" si="3"/>
        <v>65.220190574298215</v>
      </c>
      <c r="L137" s="26">
        <v>379</v>
      </c>
      <c r="M137" s="27">
        <v>31</v>
      </c>
      <c r="N137" s="27">
        <v>2</v>
      </c>
      <c r="O137" s="28">
        <f t="shared" si="2"/>
        <v>7.4191545259135419</v>
      </c>
      <c r="P137" s="7">
        <v>2</v>
      </c>
      <c r="S137" s="122">
        <v>4187</v>
      </c>
      <c r="T137" s="128" t="s">
        <v>222</v>
      </c>
      <c r="U137" s="129"/>
    </row>
    <row r="138" spans="1:22" ht="22.5" customHeight="1">
      <c r="A138" s="183" t="s">
        <v>223</v>
      </c>
      <c r="B138" s="174"/>
      <c r="C138" s="29">
        <v>73351</v>
      </c>
      <c r="D138" s="30">
        <v>31905</v>
      </c>
      <c r="E138" s="31"/>
      <c r="F138" s="32">
        <v>3403</v>
      </c>
      <c r="G138" s="30">
        <v>1420</v>
      </c>
      <c r="H138" s="33">
        <v>679</v>
      </c>
      <c r="I138" s="31"/>
      <c r="J138" s="32">
        <v>61501</v>
      </c>
      <c r="K138" s="25">
        <f t="shared" si="3"/>
        <v>83.844801025207559</v>
      </c>
      <c r="L138" s="26">
        <v>798</v>
      </c>
      <c r="M138" s="27">
        <v>38</v>
      </c>
      <c r="N138" s="27">
        <v>8</v>
      </c>
      <c r="O138" s="28">
        <f t="shared" si="2"/>
        <v>7.6510900177323462</v>
      </c>
      <c r="P138" s="7">
        <v>2</v>
      </c>
      <c r="S138" s="122">
        <v>9587</v>
      </c>
      <c r="T138" s="128" t="s">
        <v>224</v>
      </c>
      <c r="U138" s="129"/>
    </row>
    <row r="139" spans="1:22" ht="22.5" customHeight="1">
      <c r="A139" s="183" t="s">
        <v>225</v>
      </c>
      <c r="B139" s="174"/>
      <c r="C139" s="29">
        <v>55224</v>
      </c>
      <c r="D139" s="30">
        <v>10709</v>
      </c>
      <c r="E139" s="31">
        <v>876</v>
      </c>
      <c r="F139" s="32">
        <v>1246</v>
      </c>
      <c r="G139" s="30">
        <v>635</v>
      </c>
      <c r="H139" s="33">
        <v>272</v>
      </c>
      <c r="I139" s="31">
        <v>1</v>
      </c>
      <c r="J139" s="32">
        <v>25726</v>
      </c>
      <c r="K139" s="25">
        <f t="shared" si="3"/>
        <v>46.58481819498769</v>
      </c>
      <c r="L139" s="26">
        <v>0</v>
      </c>
      <c r="M139" s="27">
        <v>1</v>
      </c>
      <c r="N139" s="27">
        <v>5</v>
      </c>
      <c r="O139" s="28">
        <f t="shared" si="2"/>
        <v>6.3199816891737237</v>
      </c>
      <c r="P139" s="7">
        <v>2</v>
      </c>
      <c r="S139" s="122">
        <v>8738</v>
      </c>
      <c r="T139" s="128" t="s">
        <v>225</v>
      </c>
      <c r="U139" s="128"/>
    </row>
    <row r="140" spans="1:22" ht="22.5" customHeight="1">
      <c r="A140" s="183" t="s">
        <v>226</v>
      </c>
      <c r="B140" s="174"/>
      <c r="C140" s="29">
        <v>32124</v>
      </c>
      <c r="D140" s="30">
        <v>10013</v>
      </c>
      <c r="E140" s="31">
        <v>74</v>
      </c>
      <c r="F140" s="32">
        <v>867</v>
      </c>
      <c r="G140" s="30">
        <v>844</v>
      </c>
      <c r="H140" s="33">
        <v>214</v>
      </c>
      <c r="I140" s="31">
        <v>54</v>
      </c>
      <c r="J140" s="32">
        <v>29001</v>
      </c>
      <c r="K140" s="25">
        <f t="shared" si="3"/>
        <v>90.278296600672391</v>
      </c>
      <c r="L140" s="26">
        <v>426</v>
      </c>
      <c r="M140" s="27">
        <v>23</v>
      </c>
      <c r="N140" s="27">
        <v>3</v>
      </c>
      <c r="O140" s="28">
        <f t="shared" si="2"/>
        <v>12.113122171945701</v>
      </c>
      <c r="P140" s="7">
        <v>2</v>
      </c>
      <c r="S140" s="122">
        <v>2652</v>
      </c>
      <c r="T140" s="128" t="s">
        <v>226</v>
      </c>
      <c r="U140" s="129"/>
    </row>
    <row r="141" spans="1:22" ht="22.5" customHeight="1" thickBot="1">
      <c r="A141" s="191" t="s">
        <v>227</v>
      </c>
      <c r="B141" s="192"/>
      <c r="C141" s="82">
        <v>34956</v>
      </c>
      <c r="D141" s="83"/>
      <c r="E141" s="84"/>
      <c r="F141" s="82">
        <v>222</v>
      </c>
      <c r="G141" s="85">
        <v>12</v>
      </c>
      <c r="H141" s="86"/>
      <c r="I141" s="84"/>
      <c r="J141" s="82">
        <v>27537</v>
      </c>
      <c r="K141" s="87">
        <f t="shared" si="3"/>
        <v>78.776175763817363</v>
      </c>
      <c r="L141" s="88">
        <v>23</v>
      </c>
      <c r="M141" s="89"/>
      <c r="N141" s="89"/>
      <c r="O141" s="90"/>
      <c r="S141" s="125"/>
      <c r="T141" s="128" t="s">
        <v>228</v>
      </c>
      <c r="U141" s="129"/>
    </row>
    <row r="142" spans="1:22" ht="22.5" customHeight="1" thickTop="1">
      <c r="A142" s="189" t="s">
        <v>229</v>
      </c>
      <c r="B142" s="190"/>
      <c r="C142" s="91">
        <f t="shared" ref="C142:J142" si="4">SUM(C7:C141)</f>
        <v>11076077</v>
      </c>
      <c r="D142" s="92">
        <f t="shared" si="4"/>
        <v>3180439</v>
      </c>
      <c r="E142" s="93">
        <f t="shared" si="4"/>
        <v>44149</v>
      </c>
      <c r="F142" s="94">
        <f t="shared" si="4"/>
        <v>330775</v>
      </c>
      <c r="G142" s="92">
        <f t="shared" si="4"/>
        <v>274249</v>
      </c>
      <c r="H142" s="95">
        <f t="shared" si="4"/>
        <v>92730</v>
      </c>
      <c r="I142" s="93">
        <f t="shared" si="4"/>
        <v>898</v>
      </c>
      <c r="J142" s="91">
        <f t="shared" si="4"/>
        <v>6582602</v>
      </c>
      <c r="K142" s="96">
        <f t="shared" si="3"/>
        <v>59.430807496192017</v>
      </c>
      <c r="L142" s="97">
        <f>SUM(L7:L141)</f>
        <v>180391</v>
      </c>
      <c r="M142" s="98">
        <f>SUM(M7:M141)</f>
        <v>6284</v>
      </c>
      <c r="N142" s="98">
        <f>SUM(N7:N141)</f>
        <v>872</v>
      </c>
      <c r="O142" s="99">
        <f>C142/S7</f>
        <v>5.4357859308546921</v>
      </c>
      <c r="S142" s="105">
        <f>SUM(S8:S141)</f>
        <v>1964099</v>
      </c>
      <c r="V142" s="107">
        <f>ROUND(J141/C141*100,0)</f>
        <v>79</v>
      </c>
    </row>
    <row r="143" spans="1:22">
      <c r="A143" s="100"/>
      <c r="B143" s="100"/>
    </row>
    <row r="144" spans="1:22">
      <c r="A144" s="100" t="s">
        <v>230</v>
      </c>
      <c r="B144" s="100"/>
    </row>
    <row r="145" spans="1:19">
      <c r="A145" s="100"/>
      <c r="B145" s="100"/>
    </row>
    <row r="146" spans="1:19">
      <c r="A146" s="100" t="s">
        <v>231</v>
      </c>
      <c r="B146" s="100"/>
    </row>
    <row r="147" spans="1:19">
      <c r="A147" s="100"/>
      <c r="B147" s="100"/>
    </row>
    <row r="148" spans="1:19" ht="22.5" customHeight="1">
      <c r="A148" s="100"/>
      <c r="B148" s="100"/>
    </row>
    <row r="149" spans="1:19" ht="22.5" customHeight="1"/>
    <row r="150" spans="1:19" ht="31.5" customHeight="1">
      <c r="A150" s="1"/>
      <c r="B150" s="1"/>
      <c r="C150" s="2"/>
      <c r="D150" s="2"/>
      <c r="E150" s="2"/>
      <c r="F150" s="2"/>
      <c r="G150" s="195">
        <v>20</v>
      </c>
      <c r="H150" s="2"/>
      <c r="I150" s="3"/>
      <c r="J150" s="2"/>
      <c r="K150" s="2"/>
      <c r="L150" s="2"/>
      <c r="M150" s="2"/>
      <c r="N150" s="2"/>
      <c r="O150" s="4"/>
      <c r="Q150" s="5"/>
      <c r="R150" s="5"/>
      <c r="S150" s="122"/>
    </row>
  </sheetData>
  <mergeCells count="231">
    <mergeCell ref="I77:I78"/>
    <mergeCell ref="O67:O73"/>
    <mergeCell ref="O80:O81"/>
    <mergeCell ref="A112:B116"/>
    <mergeCell ref="C112:N112"/>
    <mergeCell ref="O112:O115"/>
    <mergeCell ref="C113:C115"/>
    <mergeCell ref="F113:F115"/>
    <mergeCell ref="J113:J115"/>
    <mergeCell ref="K113:K115"/>
    <mergeCell ref="L113:L115"/>
    <mergeCell ref="M113:M115"/>
    <mergeCell ref="N113:N115"/>
    <mergeCell ref="D114:D115"/>
    <mergeCell ref="E114:E115"/>
    <mergeCell ref="G114:G115"/>
    <mergeCell ref="H114:H115"/>
    <mergeCell ref="I114:I115"/>
    <mergeCell ref="G40:G41"/>
    <mergeCell ref="H40:H41"/>
    <mergeCell ref="I40:I41"/>
    <mergeCell ref="O26:O36"/>
    <mergeCell ref="O43:O50"/>
    <mergeCell ref="A142:B142"/>
    <mergeCell ref="A139:B139"/>
    <mergeCell ref="T139:U139"/>
    <mergeCell ref="A140:B140"/>
    <mergeCell ref="T140:U140"/>
    <mergeCell ref="A141:B141"/>
    <mergeCell ref="T141:U141"/>
    <mergeCell ref="A136:B136"/>
    <mergeCell ref="T136:U136"/>
    <mergeCell ref="A137:B137"/>
    <mergeCell ref="T137:U137"/>
    <mergeCell ref="A138:B138"/>
    <mergeCell ref="T138:U138"/>
    <mergeCell ref="A133:B133"/>
    <mergeCell ref="T133:U133"/>
    <mergeCell ref="A134:B134"/>
    <mergeCell ref="T134:U134"/>
    <mergeCell ref="A135:B135"/>
    <mergeCell ref="T135:U135"/>
    <mergeCell ref="A130:B130"/>
    <mergeCell ref="T130:U130"/>
    <mergeCell ref="A131:B131"/>
    <mergeCell ref="T131:U131"/>
    <mergeCell ref="A132:B132"/>
    <mergeCell ref="T132:U132"/>
    <mergeCell ref="A127:B127"/>
    <mergeCell ref="T127:U127"/>
    <mergeCell ref="A128:B128"/>
    <mergeCell ref="T128:U128"/>
    <mergeCell ref="A129:B129"/>
    <mergeCell ref="T129:U129"/>
    <mergeCell ref="A124:B124"/>
    <mergeCell ref="T124:U124"/>
    <mergeCell ref="A125:B125"/>
    <mergeCell ref="T125:U125"/>
    <mergeCell ref="A126:B126"/>
    <mergeCell ref="T126:U126"/>
    <mergeCell ref="A121:B121"/>
    <mergeCell ref="T121:U121"/>
    <mergeCell ref="A122:B122"/>
    <mergeCell ref="T122:U122"/>
    <mergeCell ref="A123:B123"/>
    <mergeCell ref="T123:U123"/>
    <mergeCell ref="A118:B118"/>
    <mergeCell ref="T118:U118"/>
    <mergeCell ref="A119:B119"/>
    <mergeCell ref="T119:U119"/>
    <mergeCell ref="A120:B120"/>
    <mergeCell ref="T120:U120"/>
    <mergeCell ref="A109:B109"/>
    <mergeCell ref="T109:U109"/>
    <mergeCell ref="A110:B110"/>
    <mergeCell ref="T110:U110"/>
    <mergeCell ref="A117:B117"/>
    <mergeCell ref="T117:U117"/>
    <mergeCell ref="A106:B106"/>
    <mergeCell ref="T106:U106"/>
    <mergeCell ref="A107:B107"/>
    <mergeCell ref="T107:U107"/>
    <mergeCell ref="A108:B108"/>
    <mergeCell ref="T108:U108"/>
    <mergeCell ref="A103:B103"/>
    <mergeCell ref="O103:O104"/>
    <mergeCell ref="S103:S104"/>
    <mergeCell ref="T103:U103"/>
    <mergeCell ref="A104:B104"/>
    <mergeCell ref="A105:B105"/>
    <mergeCell ref="T105:U105"/>
    <mergeCell ref="A100:B100"/>
    <mergeCell ref="T100:U100"/>
    <mergeCell ref="A101:B101"/>
    <mergeCell ref="T101:U101"/>
    <mergeCell ref="A102:B102"/>
    <mergeCell ref="T102:U102"/>
    <mergeCell ref="A96:B96"/>
    <mergeCell ref="T96:U96"/>
    <mergeCell ref="A97:B97"/>
    <mergeCell ref="T97:U97"/>
    <mergeCell ref="A98:B98"/>
    <mergeCell ref="O98:O99"/>
    <mergeCell ref="S98:S99"/>
    <mergeCell ref="T98:U98"/>
    <mergeCell ref="A99:B99"/>
    <mergeCell ref="T99:U99"/>
    <mergeCell ref="T89:U89"/>
    <mergeCell ref="A90:B90"/>
    <mergeCell ref="T90:U90"/>
    <mergeCell ref="A91:B91"/>
    <mergeCell ref="O91:O95"/>
    <mergeCell ref="S91:S95"/>
    <mergeCell ref="T91:U91"/>
    <mergeCell ref="T84:U84"/>
    <mergeCell ref="A85:B85"/>
    <mergeCell ref="T85:U85"/>
    <mergeCell ref="A86:B86"/>
    <mergeCell ref="T86:U86"/>
    <mergeCell ref="A87:B87"/>
    <mergeCell ref="O87:O89"/>
    <mergeCell ref="S87:S89"/>
    <mergeCell ref="T87:U87"/>
    <mergeCell ref="A89:B89"/>
    <mergeCell ref="A67:B67"/>
    <mergeCell ref="P67:P81"/>
    <mergeCell ref="S67:S81"/>
    <mergeCell ref="T67:U67"/>
    <mergeCell ref="A82:B82"/>
    <mergeCell ref="O82:O86"/>
    <mergeCell ref="S82:S86"/>
    <mergeCell ref="T82:U82"/>
    <mergeCell ref="A84:B84"/>
    <mergeCell ref="A75:B79"/>
    <mergeCell ref="C75:N75"/>
    <mergeCell ref="O75:O78"/>
    <mergeCell ref="C76:C78"/>
    <mergeCell ref="F76:F78"/>
    <mergeCell ref="J76:J78"/>
    <mergeCell ref="K76:K78"/>
    <mergeCell ref="L76:L78"/>
    <mergeCell ref="M76:M78"/>
    <mergeCell ref="N76:N78"/>
    <mergeCell ref="D77:D78"/>
    <mergeCell ref="E77:E78"/>
    <mergeCell ref="G77:G78"/>
    <mergeCell ref="H77:H78"/>
    <mergeCell ref="A64:B64"/>
    <mergeCell ref="T64:U64"/>
    <mergeCell ref="A65:B65"/>
    <mergeCell ref="T65:U65"/>
    <mergeCell ref="A66:B66"/>
    <mergeCell ref="T66:U66"/>
    <mergeCell ref="A57:B57"/>
    <mergeCell ref="O57:O59"/>
    <mergeCell ref="S57:S59"/>
    <mergeCell ref="T57:U57"/>
    <mergeCell ref="A60:B60"/>
    <mergeCell ref="O60:O63"/>
    <mergeCell ref="S60:S63"/>
    <mergeCell ref="T60:U60"/>
    <mergeCell ref="A54:B54"/>
    <mergeCell ref="T54:U54"/>
    <mergeCell ref="A55:B55"/>
    <mergeCell ref="O55:O56"/>
    <mergeCell ref="S55:S56"/>
    <mergeCell ref="T55:U55"/>
    <mergeCell ref="A56:B56"/>
    <mergeCell ref="T56:U56"/>
    <mergeCell ref="A51:B51"/>
    <mergeCell ref="O51:O52"/>
    <mergeCell ref="S51:S52"/>
    <mergeCell ref="T51:U51"/>
    <mergeCell ref="A53:B53"/>
    <mergeCell ref="T53:U53"/>
    <mergeCell ref="A26:B26"/>
    <mergeCell ref="S26:S50"/>
    <mergeCell ref="T26:U26"/>
    <mergeCell ref="A49:B49"/>
    <mergeCell ref="A50:B50"/>
    <mergeCell ref="A23:B23"/>
    <mergeCell ref="T23:U23"/>
    <mergeCell ref="A24:B24"/>
    <mergeCell ref="T24:U24"/>
    <mergeCell ref="A25:B25"/>
    <mergeCell ref="T25:U25"/>
    <mergeCell ref="A38:B42"/>
    <mergeCell ref="C38:N38"/>
    <mergeCell ref="O38:O41"/>
    <mergeCell ref="C39:C41"/>
    <mergeCell ref="F39:F41"/>
    <mergeCell ref="J39:J41"/>
    <mergeCell ref="K39:K41"/>
    <mergeCell ref="L39:L41"/>
    <mergeCell ref="M39:M41"/>
    <mergeCell ref="N39:N41"/>
    <mergeCell ref="D40:D41"/>
    <mergeCell ref="E40:E41"/>
    <mergeCell ref="A10:B10"/>
    <mergeCell ref="O10:O20"/>
    <mergeCell ref="S10:S20"/>
    <mergeCell ref="T10:U10"/>
    <mergeCell ref="A21:B21"/>
    <mergeCell ref="O21:O24"/>
    <mergeCell ref="S21:S24"/>
    <mergeCell ref="T21:U21"/>
    <mergeCell ref="A22:B22"/>
    <mergeCell ref="T22:U22"/>
    <mergeCell ref="A7:B7"/>
    <mergeCell ref="T7:U7"/>
    <mergeCell ref="A8:B8"/>
    <mergeCell ref="O8:O9"/>
    <mergeCell ref="S8:S9"/>
    <mergeCell ref="T8:U8"/>
    <mergeCell ref="A9:B9"/>
    <mergeCell ref="T9:U9"/>
    <mergeCell ref="N3:N5"/>
    <mergeCell ref="D4:D5"/>
    <mergeCell ref="E4:E5"/>
    <mergeCell ref="G4:G5"/>
    <mergeCell ref="H4:H5"/>
    <mergeCell ref="I4:I5"/>
    <mergeCell ref="A2:B6"/>
    <mergeCell ref="C2:N2"/>
    <mergeCell ref="O2:O5"/>
    <mergeCell ref="C3:C5"/>
    <mergeCell ref="F3:F5"/>
    <mergeCell ref="J3:J5"/>
    <mergeCell ref="K3:K5"/>
    <mergeCell ref="L3:L5"/>
    <mergeCell ref="M3:M5"/>
  </mergeCells>
  <phoneticPr fontId="3"/>
  <dataValidations count="1">
    <dataValidation imeMode="halfAlpha" allowBlank="1" showInputMessage="1" showErrorMessage="1" sqref="C119:J119 L119:N119 C132:J132 L132:M132"/>
  </dataValidations>
  <pageMargins left="0.70866141732283472" right="0.70866141732283472" top="0.74803149606299213" bottom="0.74803149606299213" header="0.31496062992125984" footer="0.31496062992125984"/>
  <pageSetup paperSize="9" scale="96" firstPageNumber="17" orientation="portrait" useFirstPageNumber="1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 資料</vt:lpstr>
      <vt:lpstr>'５ 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2020-12-15T04:28:55Z</cp:lastPrinted>
  <dcterms:created xsi:type="dcterms:W3CDTF">2020-10-18T05:56:36Z</dcterms:created>
  <dcterms:modified xsi:type="dcterms:W3CDTF">2020-12-15T04:28:58Z</dcterms:modified>
</cp:coreProperties>
</file>