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3051018\Desktop\公共図書館概況\概況31(R1)\概況掲載データ\"/>
    </mc:Choice>
  </mc:AlternateContent>
  <bookViews>
    <workbookView xWindow="0" yWindow="0" windowWidth="20460" windowHeight="8205"/>
  </bookViews>
  <sheets>
    <sheet name="５ 資料" sheetId="1" r:id="rId1"/>
  </sheets>
  <definedNames>
    <definedName name="_xlnm.Print_Area" localSheetId="0">'５ 資料'!$A$1:$O$130</definedName>
    <definedName name="_xlnm.Print_Titles" localSheetId="0">'５ 資料'!$3:$7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5" i="1" l="1"/>
  <c r="S125" i="1"/>
  <c r="N125" i="1"/>
  <c r="M125" i="1"/>
  <c r="L125" i="1"/>
  <c r="J125" i="1"/>
  <c r="K125" i="1" s="1"/>
  <c r="I125" i="1"/>
  <c r="H125" i="1"/>
  <c r="G125" i="1"/>
  <c r="F125" i="1"/>
  <c r="E125" i="1"/>
  <c r="D125" i="1"/>
  <c r="C125" i="1"/>
  <c r="O125" i="1" s="1"/>
  <c r="K124" i="1"/>
  <c r="O123" i="1"/>
  <c r="K123" i="1"/>
  <c r="O122" i="1"/>
  <c r="K122" i="1"/>
  <c r="O121" i="1"/>
  <c r="K121" i="1"/>
  <c r="O120" i="1"/>
  <c r="K120" i="1"/>
  <c r="O119" i="1"/>
  <c r="K119" i="1"/>
  <c r="O118" i="1"/>
  <c r="K118" i="1"/>
  <c r="O117" i="1"/>
  <c r="K117" i="1"/>
  <c r="O116" i="1"/>
  <c r="K116" i="1"/>
  <c r="O115" i="1"/>
  <c r="K115" i="1"/>
  <c r="O114" i="1"/>
  <c r="K114" i="1"/>
  <c r="O113" i="1"/>
  <c r="K113" i="1"/>
  <c r="O112" i="1"/>
  <c r="K112" i="1"/>
  <c r="O111" i="1"/>
  <c r="K111" i="1"/>
  <c r="O110" i="1"/>
  <c r="K110" i="1"/>
  <c r="O109" i="1"/>
  <c r="K109" i="1"/>
  <c r="O108" i="1"/>
  <c r="K108" i="1"/>
  <c r="O107" i="1"/>
  <c r="K107" i="1"/>
  <c r="O106" i="1"/>
  <c r="K106" i="1"/>
  <c r="O105" i="1"/>
  <c r="K105" i="1"/>
  <c r="O104" i="1"/>
  <c r="K104" i="1"/>
  <c r="O103" i="1"/>
  <c r="K103" i="1"/>
  <c r="O102" i="1"/>
  <c r="K102" i="1"/>
  <c r="O101" i="1"/>
  <c r="K101" i="1"/>
  <c r="O100" i="1"/>
  <c r="K100" i="1"/>
  <c r="O99" i="1"/>
  <c r="O98" i="1"/>
  <c r="K98" i="1"/>
  <c r="O97" i="1"/>
  <c r="K97" i="1"/>
  <c r="O96" i="1"/>
  <c r="K96" i="1"/>
  <c r="O95" i="1"/>
  <c r="K95" i="1"/>
  <c r="O94" i="1"/>
  <c r="K94" i="1"/>
  <c r="O93" i="1"/>
  <c r="K93" i="1"/>
  <c r="O92" i="1"/>
  <c r="K92" i="1"/>
  <c r="O91" i="1"/>
  <c r="K91" i="1"/>
  <c r="O90" i="1"/>
  <c r="K90" i="1"/>
  <c r="O89" i="1"/>
  <c r="K89" i="1"/>
  <c r="K88" i="1"/>
  <c r="O87" i="1"/>
  <c r="K87" i="1"/>
  <c r="O86" i="1"/>
  <c r="K86" i="1"/>
  <c r="O85" i="1"/>
  <c r="K85" i="1"/>
  <c r="K84" i="1"/>
  <c r="K83" i="1"/>
  <c r="K82" i="1"/>
  <c r="K81" i="1"/>
  <c r="O80" i="1"/>
  <c r="K80" i="1"/>
  <c r="O79" i="1"/>
  <c r="K79" i="1"/>
  <c r="K78" i="1"/>
  <c r="K77" i="1"/>
  <c r="O76" i="1"/>
  <c r="K76" i="1"/>
  <c r="O75" i="1"/>
  <c r="K75" i="1"/>
  <c r="O74" i="1"/>
  <c r="K74" i="1"/>
  <c r="O73" i="1"/>
  <c r="K73" i="1"/>
  <c r="O72" i="1"/>
  <c r="K72" i="1"/>
  <c r="O71" i="1"/>
  <c r="K71" i="1"/>
  <c r="O70" i="1"/>
  <c r="K70" i="1"/>
  <c r="O69" i="1"/>
  <c r="K69" i="1"/>
  <c r="O68" i="1"/>
  <c r="K68" i="1"/>
  <c r="O67" i="1"/>
  <c r="K67" i="1"/>
  <c r="O66" i="1"/>
  <c r="K66" i="1"/>
  <c r="O65" i="1"/>
  <c r="K65" i="1"/>
  <c r="O64" i="1"/>
  <c r="K64" i="1"/>
  <c r="O63" i="1"/>
  <c r="K63" i="1"/>
  <c r="O62" i="1"/>
  <c r="K62" i="1"/>
  <c r="O61" i="1"/>
  <c r="K61" i="1"/>
  <c r="O60" i="1"/>
  <c r="K60" i="1"/>
  <c r="O59" i="1"/>
  <c r="K59" i="1"/>
  <c r="O58" i="1"/>
  <c r="K58" i="1"/>
  <c r="O57" i="1"/>
  <c r="K57" i="1"/>
  <c r="O56" i="1"/>
  <c r="K56" i="1"/>
  <c r="O55" i="1"/>
  <c r="K55" i="1"/>
  <c r="O54" i="1"/>
  <c r="K54" i="1"/>
  <c r="O53" i="1"/>
  <c r="K53" i="1"/>
  <c r="O52" i="1"/>
  <c r="K52" i="1"/>
  <c r="O51" i="1"/>
  <c r="K51" i="1"/>
  <c r="O50" i="1"/>
  <c r="K50" i="1"/>
  <c r="O49" i="1"/>
  <c r="K49" i="1"/>
  <c r="O48" i="1"/>
  <c r="K48" i="1"/>
  <c r="O47" i="1"/>
  <c r="K47" i="1"/>
  <c r="O46" i="1"/>
  <c r="K46" i="1"/>
  <c r="O45" i="1"/>
  <c r="K45" i="1"/>
  <c r="O44" i="1"/>
  <c r="K44" i="1"/>
  <c r="O43" i="1"/>
  <c r="K43" i="1"/>
  <c r="O42" i="1"/>
  <c r="K42" i="1"/>
  <c r="O41" i="1"/>
  <c r="K41" i="1"/>
  <c r="O40" i="1"/>
  <c r="K40" i="1"/>
  <c r="O39" i="1"/>
  <c r="K39" i="1"/>
  <c r="O38" i="1"/>
  <c r="K38" i="1"/>
  <c r="O37" i="1"/>
  <c r="K37" i="1"/>
  <c r="O36" i="1"/>
  <c r="K36" i="1"/>
  <c r="O35" i="1"/>
  <c r="K35" i="1"/>
  <c r="O34" i="1"/>
  <c r="K34" i="1"/>
  <c r="O33" i="1"/>
  <c r="K33" i="1"/>
  <c r="O32" i="1"/>
  <c r="K32" i="1"/>
  <c r="O31" i="1"/>
  <c r="K31" i="1"/>
  <c r="O30" i="1"/>
  <c r="K30" i="1"/>
  <c r="O29" i="1"/>
  <c r="K29" i="1"/>
  <c r="O28" i="1"/>
  <c r="K28" i="1"/>
  <c r="O27" i="1"/>
  <c r="K27" i="1"/>
  <c r="O26" i="1"/>
  <c r="K26" i="1"/>
  <c r="O25" i="1"/>
  <c r="K25" i="1"/>
  <c r="O24" i="1"/>
  <c r="K24" i="1"/>
  <c r="O23" i="1"/>
  <c r="K23" i="1"/>
  <c r="O22" i="1"/>
  <c r="K22" i="1"/>
  <c r="K21" i="1"/>
  <c r="K20" i="1"/>
  <c r="K19" i="1"/>
  <c r="K18" i="1"/>
  <c r="K17" i="1"/>
  <c r="K16" i="1"/>
  <c r="K15" i="1"/>
  <c r="K14" i="1"/>
  <c r="K13" i="1"/>
  <c r="K12" i="1"/>
  <c r="O11" i="1"/>
  <c r="K11" i="1"/>
  <c r="O10" i="1"/>
  <c r="K10" i="1"/>
  <c r="O9" i="1"/>
  <c r="K9" i="1"/>
  <c r="O8" i="1"/>
  <c r="K8" i="1"/>
</calcChain>
</file>

<file path=xl/sharedStrings.xml><?xml version="1.0" encoding="utf-8"?>
<sst xmlns="http://schemas.openxmlformats.org/spreadsheetml/2006/main" count="287" uniqueCount="233">
  <si>
    <t>５ 資料</t>
    <rPh sb="2" eb="4">
      <t>シリョウ</t>
    </rPh>
    <phoneticPr fontId="4"/>
  </si>
  <si>
    <t>館名</t>
    <phoneticPr fontId="4"/>
  </si>
  <si>
    <t>資　　　　　　　　　　　　　　　　　　　　　料</t>
    <rPh sb="0" eb="23">
      <t>シリョウ</t>
    </rPh>
    <phoneticPr fontId="4"/>
  </si>
  <si>
    <t>人口１人当
蔵書冊数</t>
    <rPh sb="0" eb="2">
      <t>ジンコウ</t>
    </rPh>
    <rPh sb="2" eb="4">
      <t>１ニン</t>
    </rPh>
    <rPh sb="4" eb="5">
      <t>ア</t>
    </rPh>
    <rPh sb="6" eb="8">
      <t>ゾウショ</t>
    </rPh>
    <rPh sb="8" eb="10">
      <t>サツスウ</t>
    </rPh>
    <phoneticPr fontId="4"/>
  </si>
  <si>
    <t>システム未登録
コレクション</t>
    <rPh sb="4" eb="7">
      <t>ミトウロク</t>
    </rPh>
    <phoneticPr fontId="4"/>
  </si>
  <si>
    <t>蔵書冊数</t>
    <rPh sb="0" eb="2">
      <t>ゾウショ</t>
    </rPh>
    <rPh sb="2" eb="4">
      <t>サッスウ</t>
    </rPh>
    <phoneticPr fontId="4"/>
  </si>
  <si>
    <t>年間受入冊数</t>
    <rPh sb="0" eb="2">
      <t>ネンカン</t>
    </rPh>
    <rPh sb="2" eb="4">
      <t>ウケイ</t>
    </rPh>
    <rPh sb="4" eb="6">
      <t>サッスウ</t>
    </rPh>
    <phoneticPr fontId="4"/>
  </si>
  <si>
    <t>開架図書冊数</t>
    <rPh sb="0" eb="1">
      <t>カイ</t>
    </rPh>
    <rPh sb="1" eb="2">
      <t>ショカ</t>
    </rPh>
    <rPh sb="2" eb="4">
      <t>トショ</t>
    </rPh>
    <rPh sb="4" eb="6">
      <t>サツスウ</t>
    </rPh>
    <phoneticPr fontId="4"/>
  </si>
  <si>
    <t>開架率</t>
    <rPh sb="0" eb="1">
      <t>カイ</t>
    </rPh>
    <rPh sb="1" eb="2">
      <t>カ</t>
    </rPh>
    <rPh sb="2" eb="3">
      <t>リツ</t>
    </rPh>
    <phoneticPr fontId="4"/>
  </si>
  <si>
    <t>年間除籍冊数</t>
    <rPh sb="0" eb="2">
      <t>ネンカン</t>
    </rPh>
    <rPh sb="2" eb="4">
      <t>ジョセキ</t>
    </rPh>
    <rPh sb="4" eb="6">
      <t>サツスウ</t>
    </rPh>
    <phoneticPr fontId="4"/>
  </si>
  <si>
    <t>受入雑誌数</t>
    <rPh sb="0" eb="2">
      <t>ウケイ</t>
    </rPh>
    <rPh sb="2" eb="4">
      <t>ザッシ</t>
    </rPh>
    <rPh sb="4" eb="5">
      <t>スウ</t>
    </rPh>
    <phoneticPr fontId="4"/>
  </si>
  <si>
    <t>受入新聞数</t>
    <rPh sb="0" eb="2">
      <t>ウケイ</t>
    </rPh>
    <rPh sb="2" eb="4">
      <t>シンブン</t>
    </rPh>
    <rPh sb="4" eb="5">
      <t>スウ</t>
    </rPh>
    <phoneticPr fontId="4"/>
  </si>
  <si>
    <t>うち児童</t>
    <rPh sb="2" eb="4">
      <t>ジドウヨウ</t>
    </rPh>
    <phoneticPr fontId="4"/>
  </si>
  <si>
    <t>うち外国語</t>
    <rPh sb="0" eb="5">
      <t>ウチガイコクゴ</t>
    </rPh>
    <phoneticPr fontId="4"/>
  </si>
  <si>
    <t>うち購入
冊数</t>
    <rPh sb="2" eb="4">
      <t>コウニュウ</t>
    </rPh>
    <rPh sb="5" eb="7">
      <t>サツスウ</t>
    </rPh>
    <phoneticPr fontId="4"/>
  </si>
  <si>
    <t>うち外国語</t>
    <rPh sb="2" eb="5">
      <t>ガイコクゴ</t>
    </rPh>
    <phoneticPr fontId="4"/>
  </si>
  <si>
    <t>冊</t>
    <rPh sb="0" eb="1">
      <t>サツスウ</t>
    </rPh>
    <phoneticPr fontId="4"/>
  </si>
  <si>
    <t>冊</t>
    <rPh sb="0" eb="1">
      <t>サツ</t>
    </rPh>
    <phoneticPr fontId="4"/>
  </si>
  <si>
    <t>％</t>
    <phoneticPr fontId="4"/>
  </si>
  <si>
    <t>種</t>
    <rPh sb="0" eb="1">
      <t>シュ</t>
    </rPh>
    <phoneticPr fontId="4"/>
  </si>
  <si>
    <t>有無</t>
    <rPh sb="0" eb="2">
      <t>ウム</t>
    </rPh>
    <phoneticPr fontId="4"/>
  </si>
  <si>
    <t>コレクション名</t>
    <rPh sb="6" eb="7">
      <t>メイ</t>
    </rPh>
    <phoneticPr fontId="4"/>
  </si>
  <si>
    <t>人口</t>
    <rPh sb="0" eb="2">
      <t>ジンコウ</t>
    </rPh>
    <phoneticPr fontId="4"/>
  </si>
  <si>
    <t>県立長野</t>
    <rPh sb="0" eb="2">
      <t>ケンリツ</t>
    </rPh>
    <phoneticPr fontId="4"/>
  </si>
  <si>
    <t>関口文庫，威徳院文庫</t>
    <phoneticPr fontId="4"/>
  </si>
  <si>
    <t>県立長野</t>
    <rPh sb="0" eb="2">
      <t>ケンリツ</t>
    </rPh>
    <rPh sb="2" eb="4">
      <t>ナガノ</t>
    </rPh>
    <phoneticPr fontId="4"/>
  </si>
  <si>
    <t>長野市立長野</t>
    <rPh sb="0" eb="2">
      <t>ナガノ</t>
    </rPh>
    <rPh sb="2" eb="6">
      <t>シリツナガノ</t>
    </rPh>
    <phoneticPr fontId="4"/>
  </si>
  <si>
    <t>長野市立長野</t>
    <rPh sb="0" eb="2">
      <t>ナガノ</t>
    </rPh>
    <rPh sb="2" eb="3">
      <t>シ</t>
    </rPh>
    <rPh sb="3" eb="4">
      <t>リツ</t>
    </rPh>
    <rPh sb="4" eb="5">
      <t>ナガ</t>
    </rPh>
    <rPh sb="5" eb="6">
      <t>ノ</t>
    </rPh>
    <phoneticPr fontId="4"/>
  </si>
  <si>
    <t>長野市立南部</t>
    <rPh sb="0" eb="2">
      <t>ナガノ</t>
    </rPh>
    <rPh sb="2" eb="6">
      <t>シリツナガノ</t>
    </rPh>
    <phoneticPr fontId="4"/>
  </si>
  <si>
    <t>システム導入以前の分室所蔵図書等</t>
  </si>
  <si>
    <t>長野市立南部</t>
    <rPh sb="0" eb="2">
      <t>ナガノ</t>
    </rPh>
    <rPh sb="2" eb="3">
      <t>シ</t>
    </rPh>
    <rPh sb="3" eb="4">
      <t>リツ</t>
    </rPh>
    <rPh sb="4" eb="6">
      <t>ナンブ</t>
    </rPh>
    <phoneticPr fontId="4"/>
  </si>
  <si>
    <t>松本市中央</t>
    <rPh sb="0" eb="3">
      <t>マツモトシ</t>
    </rPh>
    <phoneticPr fontId="4"/>
  </si>
  <si>
    <t>小穴文庫、石曽根文庫、池上文庫、浅井冽文庫</t>
    <phoneticPr fontId="4"/>
  </si>
  <si>
    <t>松本市中央</t>
    <rPh sb="0" eb="3">
      <t>マツモトシ</t>
    </rPh>
    <rPh sb="3" eb="5">
      <t>チュウオウ</t>
    </rPh>
    <phoneticPr fontId="4"/>
  </si>
  <si>
    <t>あがたの森</t>
    <rPh sb="4" eb="5">
      <t>モリ</t>
    </rPh>
    <phoneticPr fontId="4"/>
  </si>
  <si>
    <t>鎌田</t>
    <rPh sb="0" eb="2">
      <t>カマタ</t>
    </rPh>
    <phoneticPr fontId="4"/>
  </si>
  <si>
    <t>西部</t>
    <rPh sb="0" eb="2">
      <t>セイブ</t>
    </rPh>
    <phoneticPr fontId="4"/>
  </si>
  <si>
    <t>南部</t>
    <rPh sb="0" eb="1">
      <t>ミナミ</t>
    </rPh>
    <rPh sb="1" eb="2">
      <t>ブ</t>
    </rPh>
    <phoneticPr fontId="4"/>
  </si>
  <si>
    <t>南部</t>
    <rPh sb="0" eb="2">
      <t>ナンブ</t>
    </rPh>
    <phoneticPr fontId="4"/>
  </si>
  <si>
    <t>寿台</t>
    <rPh sb="0" eb="1">
      <t>コトブキ</t>
    </rPh>
    <rPh sb="1" eb="2">
      <t>ダイ</t>
    </rPh>
    <phoneticPr fontId="4"/>
  </si>
  <si>
    <t>本郷</t>
    <rPh sb="0" eb="2">
      <t>ホンゴウ</t>
    </rPh>
    <phoneticPr fontId="4"/>
  </si>
  <si>
    <t>中山文庫</t>
    <rPh sb="0" eb="1">
      <t>ナカ</t>
    </rPh>
    <rPh sb="1" eb="2">
      <t>ヤマ</t>
    </rPh>
    <rPh sb="2" eb="4">
      <t>ブンコ</t>
    </rPh>
    <phoneticPr fontId="4"/>
  </si>
  <si>
    <t>中山文庫</t>
    <rPh sb="0" eb="2">
      <t>ナカヤマ</t>
    </rPh>
    <rPh sb="2" eb="4">
      <t>ブンコ</t>
    </rPh>
    <phoneticPr fontId="4"/>
  </si>
  <si>
    <t>島内</t>
    <rPh sb="0" eb="2">
      <t>シマウチ</t>
    </rPh>
    <phoneticPr fontId="4"/>
  </si>
  <si>
    <t>空港</t>
    <rPh sb="0" eb="2">
      <t>クウコウ</t>
    </rPh>
    <phoneticPr fontId="4"/>
  </si>
  <si>
    <t>波田</t>
    <rPh sb="0" eb="2">
      <t>ハタ</t>
    </rPh>
    <phoneticPr fontId="4"/>
  </si>
  <si>
    <t>梓川</t>
    <rPh sb="0" eb="2">
      <t>アズサガワ</t>
    </rPh>
    <phoneticPr fontId="4"/>
  </si>
  <si>
    <t>上田市立上田</t>
    <rPh sb="0" eb="4">
      <t>ウエダシリツ</t>
    </rPh>
    <rPh sb="4" eb="6">
      <t>ウエダ</t>
    </rPh>
    <phoneticPr fontId="4"/>
  </si>
  <si>
    <t>花月文庫他</t>
    <phoneticPr fontId="4"/>
  </si>
  <si>
    <t>上田市立丸子</t>
    <rPh sb="0" eb="4">
      <t>ウエダシリツ</t>
    </rPh>
    <rPh sb="4" eb="6">
      <t>マルコ</t>
    </rPh>
    <phoneticPr fontId="4"/>
  </si>
  <si>
    <t>丸子図書館　稀覯本（戦争編）</t>
  </si>
  <si>
    <t>上田市立丸子金子</t>
    <rPh sb="0" eb="4">
      <t>ウエダシリツ</t>
    </rPh>
    <rPh sb="4" eb="6">
      <t>マルコ</t>
    </rPh>
    <rPh sb="6" eb="8">
      <t>カネコ</t>
    </rPh>
    <phoneticPr fontId="4"/>
  </si>
  <si>
    <t>上田情報ライブラリー</t>
    <rPh sb="0" eb="2">
      <t>ウエダ</t>
    </rPh>
    <rPh sb="2" eb="4">
      <t>ジョウホウ</t>
    </rPh>
    <phoneticPr fontId="4"/>
  </si>
  <si>
    <t>上田市立真田</t>
    <rPh sb="0" eb="1">
      <t>ウエ</t>
    </rPh>
    <rPh sb="1" eb="2">
      <t>タ</t>
    </rPh>
    <rPh sb="2" eb="3">
      <t>シ</t>
    </rPh>
    <rPh sb="3" eb="4">
      <t>リツ</t>
    </rPh>
    <rPh sb="4" eb="5">
      <t>マコト</t>
    </rPh>
    <rPh sb="5" eb="6">
      <t>タ</t>
    </rPh>
    <phoneticPr fontId="4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</si>
  <si>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</si>
  <si>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市立岡谷</t>
    <rPh sb="0" eb="2">
      <t>シリツ</t>
    </rPh>
    <rPh sb="2" eb="4">
      <t>オカヤ</t>
    </rPh>
    <phoneticPr fontId="4"/>
  </si>
  <si>
    <t>市立岡谷</t>
    <rPh sb="0" eb="1">
      <t>シ</t>
    </rPh>
    <rPh sb="1" eb="2">
      <t>リツ</t>
    </rPh>
    <rPh sb="2" eb="4">
      <t>オカヤ</t>
    </rPh>
    <phoneticPr fontId="4"/>
  </si>
  <si>
    <t>飯田市立中央</t>
    <rPh sb="0" eb="3">
      <t>イイダシ</t>
    </rPh>
    <rPh sb="3" eb="4">
      <t>リツ</t>
    </rPh>
    <phoneticPr fontId="4"/>
  </si>
  <si>
    <t>補足ファイルに記入</t>
  </si>
  <si>
    <t>飯田市立中央</t>
    <rPh sb="0" eb="3">
      <t>イイダシ</t>
    </rPh>
    <rPh sb="3" eb="4">
      <t>リツ</t>
    </rPh>
    <rPh sb="4" eb="6">
      <t>チュウオウ</t>
    </rPh>
    <phoneticPr fontId="4"/>
  </si>
  <si>
    <t>羽場分館</t>
    <rPh sb="0" eb="2">
      <t>ハバ</t>
    </rPh>
    <rPh sb="2" eb="4">
      <t>ブンカン</t>
    </rPh>
    <phoneticPr fontId="4"/>
  </si>
  <si>
    <t>上郷</t>
    <rPh sb="0" eb="2">
      <t>カミサト</t>
    </rPh>
    <phoneticPr fontId="4"/>
  </si>
  <si>
    <t>丸山分館</t>
    <rPh sb="0" eb="2">
      <t>マルヤマ</t>
    </rPh>
    <rPh sb="2" eb="4">
      <t>ブンカン</t>
    </rPh>
    <phoneticPr fontId="4"/>
  </si>
  <si>
    <t>鼎</t>
    <rPh sb="0" eb="1">
      <t>カナエ</t>
    </rPh>
    <phoneticPr fontId="4"/>
  </si>
  <si>
    <t>東野分館</t>
    <rPh sb="0" eb="2">
      <t>ヒガシノ</t>
    </rPh>
    <rPh sb="2" eb="4">
      <t>ブンカン</t>
    </rPh>
    <phoneticPr fontId="4"/>
  </si>
  <si>
    <t>羽場分館</t>
    <rPh sb="0" eb="2">
      <t>ハバ</t>
    </rPh>
    <rPh sb="2" eb="3">
      <t>ブン</t>
    </rPh>
    <rPh sb="3" eb="4">
      <t>カン</t>
    </rPh>
    <phoneticPr fontId="4"/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</si>
  <si>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4"/>
  </si>
  <si>
    <t>丸山分館</t>
    <rPh sb="0" eb="2">
      <t>マルヤマ</t>
    </rPh>
    <rPh sb="2" eb="3">
      <t>ブン</t>
    </rPh>
    <rPh sb="3" eb="4">
      <t>カン</t>
    </rPh>
    <phoneticPr fontId="4"/>
  </si>
  <si>
    <t>松尾分館</t>
    <rPh sb="0" eb="2">
      <t>マツオ</t>
    </rPh>
    <rPh sb="2" eb="4">
      <t>ブンカン</t>
    </rPh>
    <phoneticPr fontId="4"/>
  </si>
  <si>
    <t>東野分館</t>
    <rPh sb="0" eb="2">
      <t>ヒガシノ</t>
    </rPh>
    <rPh sb="2" eb="3">
      <t>ブン</t>
    </rPh>
    <rPh sb="3" eb="4">
      <t>カン</t>
    </rPh>
    <phoneticPr fontId="4"/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</si>
  <si>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4"/>
  </si>
  <si>
    <t>座光寺分館</t>
    <rPh sb="0" eb="3">
      <t>ザコウジ</t>
    </rPh>
    <rPh sb="3" eb="4">
      <t>ブン</t>
    </rPh>
    <rPh sb="4" eb="5">
      <t>カン</t>
    </rPh>
    <phoneticPr fontId="4"/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</si>
  <si>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4"/>
  </si>
  <si>
    <t>松尾分館</t>
    <rPh sb="0" eb="2">
      <t>マツオ</t>
    </rPh>
    <rPh sb="2" eb="3">
      <t>ブン</t>
    </rPh>
    <rPh sb="3" eb="4">
      <t>カン</t>
    </rPh>
    <phoneticPr fontId="4"/>
  </si>
  <si>
    <t>千代分館</t>
    <rPh sb="0" eb="2">
      <t>チヨ</t>
    </rPh>
    <rPh sb="2" eb="4">
      <t>ブンカン</t>
    </rPh>
    <phoneticPr fontId="4"/>
  </si>
  <si>
    <t>下久堅分館</t>
    <rPh sb="0" eb="1">
      <t>シモ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</si>
  <si>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龍江分館</t>
    <rPh sb="0" eb="1">
      <t>タツ</t>
    </rPh>
    <rPh sb="1" eb="2">
      <t>エ</t>
    </rPh>
    <rPh sb="2" eb="4">
      <t>ブンカン</t>
    </rPh>
    <phoneticPr fontId="4"/>
  </si>
  <si>
    <t>上久堅分館</t>
    <rPh sb="0" eb="1">
      <t>カミ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</si>
  <si>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竜丘分館</t>
    <rPh sb="0" eb="1">
      <t>タツ</t>
    </rPh>
    <rPh sb="1" eb="2">
      <t>オカ</t>
    </rPh>
    <rPh sb="2" eb="4">
      <t>ブンカン</t>
    </rPh>
    <phoneticPr fontId="4"/>
  </si>
  <si>
    <t>千代分館</t>
    <rPh sb="0" eb="2">
      <t>チヨ</t>
    </rPh>
    <rPh sb="2" eb="3">
      <t>ブン</t>
    </rPh>
    <rPh sb="3" eb="4">
      <t>カン</t>
    </rPh>
    <phoneticPr fontId="4"/>
  </si>
  <si>
    <t>川路分館</t>
    <rPh sb="0" eb="2">
      <t>カワジ</t>
    </rPh>
    <rPh sb="2" eb="4">
      <t>ブンカン</t>
    </rPh>
    <phoneticPr fontId="4"/>
  </si>
  <si>
    <t>龍江分館</t>
    <rPh sb="0" eb="1">
      <t>タツ</t>
    </rPh>
    <rPh sb="1" eb="2">
      <t>エ</t>
    </rPh>
    <rPh sb="2" eb="3">
      <t>ブン</t>
    </rPh>
    <rPh sb="3" eb="4">
      <t>カン</t>
    </rPh>
    <phoneticPr fontId="4"/>
  </si>
  <si>
    <t>三穂分館</t>
    <rPh sb="0" eb="1">
      <t>ミ</t>
    </rPh>
    <rPh sb="1" eb="2">
      <t>ホ</t>
    </rPh>
    <rPh sb="2" eb="4">
      <t>ブンカン</t>
    </rPh>
    <phoneticPr fontId="4"/>
  </si>
  <si>
    <t>竜丘分館</t>
    <rPh sb="0" eb="1">
      <t>リュウ</t>
    </rPh>
    <rPh sb="1" eb="2">
      <t>オカ</t>
    </rPh>
    <rPh sb="2" eb="4">
      <t>ブンカン</t>
    </rPh>
    <phoneticPr fontId="4"/>
  </si>
  <si>
    <t>山本分館</t>
    <rPh sb="0" eb="2">
      <t>ヤマモト</t>
    </rPh>
    <rPh sb="2" eb="4">
      <t>ブンカン</t>
    </rPh>
    <phoneticPr fontId="4"/>
  </si>
  <si>
    <t>川路分館</t>
    <rPh sb="0" eb="2">
      <t>カワジ</t>
    </rPh>
    <rPh sb="2" eb="3">
      <t>ブン</t>
    </rPh>
    <rPh sb="3" eb="4">
      <t>カン</t>
    </rPh>
    <phoneticPr fontId="4"/>
  </si>
  <si>
    <t>伊賀良分館</t>
    <rPh sb="0" eb="2">
      <t>イガ</t>
    </rPh>
    <rPh sb="2" eb="3">
      <t>ヨ</t>
    </rPh>
    <rPh sb="3" eb="5">
      <t>ブンカン</t>
    </rPh>
    <phoneticPr fontId="4"/>
  </si>
  <si>
    <t>三穂分館</t>
    <rPh sb="0" eb="2">
      <t>ミホ</t>
    </rPh>
    <rPh sb="2" eb="4">
      <t>ブンカン</t>
    </rPh>
    <phoneticPr fontId="4"/>
  </si>
  <si>
    <t>上村分館</t>
    <rPh sb="0" eb="2">
      <t>カミムラ</t>
    </rPh>
    <rPh sb="2" eb="4">
      <t>ブンカン</t>
    </rPh>
    <phoneticPr fontId="4"/>
  </si>
  <si>
    <t>南信濃分館</t>
    <rPh sb="0" eb="1">
      <t>ミナミ</t>
    </rPh>
    <rPh sb="1" eb="3">
      <t>シナノ</t>
    </rPh>
    <rPh sb="3" eb="5">
      <t>ブンカン</t>
    </rPh>
    <phoneticPr fontId="4"/>
  </si>
  <si>
    <t>伊賀良分館</t>
    <rPh sb="0" eb="2">
      <t>イガ</t>
    </rPh>
    <rPh sb="2" eb="3">
      <t>リョウ</t>
    </rPh>
    <rPh sb="3" eb="4">
      <t>ブン</t>
    </rPh>
    <rPh sb="4" eb="5">
      <t>カン</t>
    </rPh>
    <phoneticPr fontId="4"/>
  </si>
  <si>
    <t>飯田市立上郷</t>
    <rPh sb="0" eb="4">
      <t>イイダシリツ</t>
    </rPh>
    <rPh sb="4" eb="5">
      <t>ウエ</t>
    </rPh>
    <rPh sb="5" eb="6">
      <t>サト</t>
    </rPh>
    <phoneticPr fontId="4"/>
  </si>
  <si>
    <t>黒田文庫</t>
    <phoneticPr fontId="4"/>
  </si>
  <si>
    <t>上村分館</t>
    <rPh sb="0" eb="2">
      <t>カミムラ</t>
    </rPh>
    <rPh sb="2" eb="3">
      <t>ブン</t>
    </rPh>
    <rPh sb="3" eb="4">
      <t>カン</t>
    </rPh>
    <phoneticPr fontId="4"/>
  </si>
  <si>
    <t>飯田市立鼎</t>
    <rPh sb="0" eb="4">
      <t>イイダシリツ</t>
    </rPh>
    <rPh sb="4" eb="5">
      <t>カナエ</t>
    </rPh>
    <phoneticPr fontId="4"/>
  </si>
  <si>
    <t>南信濃分館</t>
    <rPh sb="0" eb="3">
      <t>ミナミシナノ</t>
    </rPh>
    <rPh sb="3" eb="4">
      <t>ブン</t>
    </rPh>
    <rPh sb="4" eb="5">
      <t>カン</t>
    </rPh>
    <phoneticPr fontId="4"/>
  </si>
  <si>
    <t>諏訪市</t>
    <rPh sb="0" eb="3">
      <t>スワシ</t>
    </rPh>
    <phoneticPr fontId="4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</si>
  <si>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</si>
  <si>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市立須坂</t>
    <rPh sb="0" eb="2">
      <t>シリツ</t>
    </rPh>
    <rPh sb="2" eb="4">
      <t>スザカ</t>
    </rPh>
    <phoneticPr fontId="4"/>
  </si>
  <si>
    <t>市立小諸</t>
    <rPh sb="0" eb="2">
      <t>シリツ</t>
    </rPh>
    <rPh sb="2" eb="4">
      <t>コモロ</t>
    </rPh>
    <phoneticPr fontId="4"/>
  </si>
  <si>
    <t>伊那市立伊那</t>
    <rPh sb="0" eb="4">
      <t>イナシリツ</t>
    </rPh>
    <rPh sb="4" eb="6">
      <t>イナ</t>
    </rPh>
    <phoneticPr fontId="4"/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</si>
  <si>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</si>
  <si>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駒ケ根市立</t>
    <rPh sb="0" eb="3">
      <t>コマガネ</t>
    </rPh>
    <rPh sb="3" eb="5">
      <t>シリツ</t>
    </rPh>
    <phoneticPr fontId="4"/>
  </si>
  <si>
    <t>東伊那分館</t>
    <rPh sb="0" eb="1">
      <t>ヒガシ</t>
    </rPh>
    <rPh sb="1" eb="3">
      <t>イナ</t>
    </rPh>
    <rPh sb="3" eb="5">
      <t>ブンカン</t>
    </rPh>
    <phoneticPr fontId="4"/>
  </si>
  <si>
    <t>中沢分館</t>
    <rPh sb="0" eb="2">
      <t>ナカザワ</t>
    </rPh>
    <rPh sb="2" eb="4">
      <t>ブンカン</t>
    </rPh>
    <phoneticPr fontId="4"/>
  </si>
  <si>
    <t>中野市立</t>
    <rPh sb="0" eb="4">
      <t>ナカノシリツ</t>
    </rPh>
    <phoneticPr fontId="4"/>
  </si>
  <si>
    <t>北部分館</t>
    <rPh sb="0" eb="2">
      <t>ホクブ</t>
    </rPh>
    <rPh sb="2" eb="3">
      <t>ブン</t>
    </rPh>
    <rPh sb="3" eb="4">
      <t>カン</t>
    </rPh>
    <phoneticPr fontId="4"/>
  </si>
  <si>
    <t>西部分館</t>
    <rPh sb="0" eb="2">
      <t>セイブ</t>
    </rPh>
    <rPh sb="2" eb="3">
      <t>ブン</t>
    </rPh>
    <rPh sb="3" eb="4">
      <t>カン</t>
    </rPh>
    <phoneticPr fontId="4"/>
  </si>
  <si>
    <t>豊田分館</t>
    <rPh sb="0" eb="2">
      <t>トヨダ</t>
    </rPh>
    <rPh sb="2" eb="3">
      <t>ブン</t>
    </rPh>
    <rPh sb="3" eb="4">
      <t>カン</t>
    </rPh>
    <phoneticPr fontId="4"/>
  </si>
  <si>
    <t>市立大町</t>
    <rPh sb="0" eb="2">
      <t>シリツ</t>
    </rPh>
    <rPh sb="2" eb="4">
      <t>オオマチ</t>
    </rPh>
    <phoneticPr fontId="4"/>
  </si>
  <si>
    <t>市立大町</t>
    <rPh sb="0" eb="1">
      <t>シ</t>
    </rPh>
    <rPh sb="1" eb="2">
      <t>リツ</t>
    </rPh>
    <rPh sb="2" eb="4">
      <t>オオマチ</t>
    </rPh>
    <phoneticPr fontId="4"/>
  </si>
  <si>
    <t>市立飯山</t>
    <rPh sb="0" eb="2">
      <t>シリツ</t>
    </rPh>
    <rPh sb="2" eb="4">
      <t>イイヤマ</t>
    </rPh>
    <phoneticPr fontId="4"/>
  </si>
  <si>
    <t>市立飯山</t>
    <rPh sb="0" eb="1">
      <t>シ</t>
    </rPh>
    <rPh sb="1" eb="2">
      <t>リツ</t>
    </rPh>
    <rPh sb="2" eb="4">
      <t>イイヤマ</t>
    </rPh>
    <phoneticPr fontId="4"/>
  </si>
  <si>
    <t>茅野市</t>
    <rPh sb="0" eb="3">
      <t>チノシリツ</t>
    </rPh>
    <phoneticPr fontId="4"/>
  </si>
  <si>
    <t>茅野市</t>
    <rPh sb="0" eb="3">
      <t>チノシ</t>
    </rPh>
    <phoneticPr fontId="4"/>
  </si>
  <si>
    <t>塩尻市立</t>
    <rPh sb="0" eb="4">
      <t>シオジリシリツ</t>
    </rPh>
    <phoneticPr fontId="4"/>
  </si>
  <si>
    <t>塩尻市立</t>
    <rPh sb="0" eb="3">
      <t>シオジリシ</t>
    </rPh>
    <rPh sb="3" eb="4">
      <t>リツ</t>
    </rPh>
    <phoneticPr fontId="4"/>
  </si>
  <si>
    <t>広丘分館</t>
    <rPh sb="0" eb="2">
      <t>ヒロオカ</t>
    </rPh>
    <rPh sb="2" eb="4">
      <t>ブンカン</t>
    </rPh>
    <phoneticPr fontId="4"/>
  </si>
  <si>
    <t>広丘分館</t>
    <rPh sb="0" eb="2">
      <t>ヒロオカ</t>
    </rPh>
    <rPh sb="2" eb="3">
      <t>ブン</t>
    </rPh>
    <rPh sb="3" eb="4">
      <t>カン</t>
    </rPh>
    <phoneticPr fontId="4"/>
  </si>
  <si>
    <t>北小野分館</t>
    <rPh sb="0" eb="1">
      <t>キタ</t>
    </rPh>
    <rPh sb="1" eb="3">
      <t>オノ</t>
    </rPh>
    <rPh sb="3" eb="5">
      <t>ブンカン</t>
    </rPh>
    <phoneticPr fontId="4"/>
  </si>
  <si>
    <t>北小野分館</t>
    <rPh sb="0" eb="1">
      <t>キタ</t>
    </rPh>
    <rPh sb="1" eb="3">
      <t>オノ</t>
    </rPh>
    <rPh sb="3" eb="4">
      <t>ブン</t>
    </rPh>
    <rPh sb="4" eb="5">
      <t>カン</t>
    </rPh>
    <phoneticPr fontId="4"/>
  </si>
  <si>
    <t>片丘分館</t>
    <rPh sb="0" eb="1">
      <t>カタオカ</t>
    </rPh>
    <rPh sb="1" eb="2">
      <t>オカ</t>
    </rPh>
    <rPh sb="2" eb="4">
      <t>ブンカン</t>
    </rPh>
    <phoneticPr fontId="4"/>
  </si>
  <si>
    <t>片丘分館</t>
    <rPh sb="0" eb="2">
      <t>カタオカ</t>
    </rPh>
    <rPh sb="2" eb="4">
      <t>ブンカン</t>
    </rPh>
    <phoneticPr fontId="4"/>
  </si>
  <si>
    <t>塩尻東分館</t>
    <rPh sb="0" eb="2">
      <t>シオジリ</t>
    </rPh>
    <rPh sb="2" eb="3">
      <t>ヒガシ</t>
    </rPh>
    <rPh sb="3" eb="5">
      <t>ブンカン</t>
    </rPh>
    <phoneticPr fontId="4"/>
  </si>
  <si>
    <t>塩尻東分館</t>
    <rPh sb="0" eb="2">
      <t>シオジリ</t>
    </rPh>
    <rPh sb="2" eb="3">
      <t>ヒガシ</t>
    </rPh>
    <rPh sb="3" eb="4">
      <t>ブン</t>
    </rPh>
    <rPh sb="4" eb="5">
      <t>カン</t>
    </rPh>
    <phoneticPr fontId="4"/>
  </si>
  <si>
    <t>宗賀分館</t>
    <rPh sb="0" eb="1">
      <t>ソウ</t>
    </rPh>
    <rPh sb="1" eb="2">
      <t>ガ</t>
    </rPh>
    <rPh sb="2" eb="4">
      <t>ブンカン</t>
    </rPh>
    <phoneticPr fontId="4"/>
  </si>
  <si>
    <t>宗賀分館</t>
    <rPh sb="0" eb="1">
      <t>ソウ</t>
    </rPh>
    <rPh sb="1" eb="2">
      <t>ガ</t>
    </rPh>
    <rPh sb="2" eb="3">
      <t>ブン</t>
    </rPh>
    <rPh sb="3" eb="4">
      <t>カン</t>
    </rPh>
    <phoneticPr fontId="4"/>
  </si>
  <si>
    <t>洗馬分館</t>
    <rPh sb="0" eb="1">
      <t>セバ</t>
    </rPh>
    <rPh sb="1" eb="2">
      <t>ウマ</t>
    </rPh>
    <rPh sb="2" eb="4">
      <t>ブンカン</t>
    </rPh>
    <phoneticPr fontId="4"/>
  </si>
  <si>
    <t>洗馬分館</t>
    <rPh sb="0" eb="1">
      <t>アラ</t>
    </rPh>
    <rPh sb="1" eb="2">
      <t>ウマ</t>
    </rPh>
    <rPh sb="2" eb="3">
      <t>ブン</t>
    </rPh>
    <rPh sb="3" eb="4">
      <t>カン</t>
    </rPh>
    <phoneticPr fontId="4"/>
  </si>
  <si>
    <t>吉田分館</t>
    <rPh sb="0" eb="2">
      <t>ヨシダ</t>
    </rPh>
    <rPh sb="2" eb="4">
      <t>ブンカン</t>
    </rPh>
    <phoneticPr fontId="4"/>
  </si>
  <si>
    <t>吉田分館</t>
    <rPh sb="0" eb="2">
      <t>ヨシダ</t>
    </rPh>
    <rPh sb="2" eb="3">
      <t>ブン</t>
    </rPh>
    <rPh sb="3" eb="4">
      <t>カン</t>
    </rPh>
    <phoneticPr fontId="4"/>
  </si>
  <si>
    <t>楢川分館</t>
    <rPh sb="0" eb="2">
      <t>ナラカワ</t>
    </rPh>
    <rPh sb="2" eb="4">
      <t>ブンカン</t>
    </rPh>
    <phoneticPr fontId="4"/>
  </si>
  <si>
    <t>楢川分館</t>
    <rPh sb="0" eb="2">
      <t>ナラカワ</t>
    </rPh>
    <rPh sb="2" eb="3">
      <t>ブン</t>
    </rPh>
    <rPh sb="3" eb="4">
      <t>カン</t>
    </rPh>
    <phoneticPr fontId="4"/>
  </si>
  <si>
    <t>佐久市立中央</t>
    <rPh sb="0" eb="4">
      <t>サクシリツ</t>
    </rPh>
    <rPh sb="4" eb="6">
      <t>チュウオウ</t>
    </rPh>
    <phoneticPr fontId="4"/>
  </si>
  <si>
    <t>佐久市中央</t>
    <rPh sb="0" eb="3">
      <t>サクシ</t>
    </rPh>
    <rPh sb="3" eb="5">
      <t>チュウオウ</t>
    </rPh>
    <phoneticPr fontId="4"/>
  </si>
  <si>
    <t>サングリモ中込</t>
    <rPh sb="5" eb="7">
      <t>ナカゴミ</t>
    </rPh>
    <phoneticPr fontId="4"/>
  </si>
  <si>
    <t>佐久市立臼田</t>
    <rPh sb="0" eb="4">
      <t>サクシリツ</t>
    </rPh>
    <rPh sb="4" eb="6">
      <t>ウスダ</t>
    </rPh>
    <phoneticPr fontId="4"/>
  </si>
  <si>
    <t>佐久市立臼田</t>
    <rPh sb="0" eb="3">
      <t>サクシ</t>
    </rPh>
    <rPh sb="3" eb="4">
      <t>リツ</t>
    </rPh>
    <rPh sb="4" eb="6">
      <t>ウスダ</t>
    </rPh>
    <phoneticPr fontId="4"/>
  </si>
  <si>
    <t>佐久市立浅科</t>
    <rPh sb="0" eb="4">
      <t>サクシリツ</t>
    </rPh>
    <rPh sb="4" eb="6">
      <t>アサシナ</t>
    </rPh>
    <phoneticPr fontId="4"/>
  </si>
  <si>
    <t>佐久市立浅科</t>
    <rPh sb="0" eb="3">
      <t>サクシ</t>
    </rPh>
    <rPh sb="3" eb="4">
      <t>リツ</t>
    </rPh>
    <rPh sb="4" eb="6">
      <t>アサシナ</t>
    </rPh>
    <phoneticPr fontId="4"/>
  </si>
  <si>
    <t>佐久市立望月</t>
    <rPh sb="0" eb="4">
      <t>サクシリツ</t>
    </rPh>
    <rPh sb="4" eb="6">
      <t>モチヅキ</t>
    </rPh>
    <phoneticPr fontId="4"/>
  </si>
  <si>
    <t>佐久市立望月</t>
    <rPh sb="0" eb="3">
      <t>サクシ</t>
    </rPh>
    <rPh sb="3" eb="4">
      <t>リツ</t>
    </rPh>
    <rPh sb="4" eb="6">
      <t>モチヅキ</t>
    </rPh>
    <phoneticPr fontId="4"/>
  </si>
  <si>
    <t>千曲市立更埴</t>
    <rPh sb="0" eb="2">
      <t>チクマ</t>
    </rPh>
    <rPh sb="2" eb="4">
      <t>シリツ</t>
    </rPh>
    <rPh sb="4" eb="6">
      <t>コウショク</t>
    </rPh>
    <phoneticPr fontId="4"/>
  </si>
  <si>
    <t>レコード,16mmフィルム</t>
  </si>
  <si>
    <t>千曲市立更埴</t>
    <rPh sb="0" eb="2">
      <t>チクマ</t>
    </rPh>
    <rPh sb="2" eb="3">
      <t>シ</t>
    </rPh>
    <rPh sb="3" eb="4">
      <t>リツ</t>
    </rPh>
    <rPh sb="4" eb="6">
      <t>コウショク</t>
    </rPh>
    <phoneticPr fontId="4"/>
  </si>
  <si>
    <t>更埴西</t>
    <rPh sb="0" eb="2">
      <t>コウショク</t>
    </rPh>
    <rPh sb="2" eb="3">
      <t>ニシ</t>
    </rPh>
    <phoneticPr fontId="4"/>
  </si>
  <si>
    <t>千曲市立更埴西</t>
    <rPh sb="0" eb="2">
      <t>チクマ</t>
    </rPh>
    <rPh sb="2" eb="4">
      <t>シリツ</t>
    </rPh>
    <rPh sb="4" eb="6">
      <t>コウショク</t>
    </rPh>
    <rPh sb="6" eb="7">
      <t>ニシ</t>
    </rPh>
    <phoneticPr fontId="4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</si>
  <si>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</si>
  <si>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千曲市立戸倉</t>
    <rPh sb="0" eb="2">
      <t>チクマ</t>
    </rPh>
    <rPh sb="2" eb="3">
      <t>シ</t>
    </rPh>
    <rPh sb="3" eb="4">
      <t>リツ</t>
    </rPh>
    <rPh sb="4" eb="5">
      <t>ト</t>
    </rPh>
    <rPh sb="5" eb="6">
      <t>クラ</t>
    </rPh>
    <phoneticPr fontId="4"/>
  </si>
  <si>
    <t>東御市立</t>
    <rPh sb="0" eb="1">
      <t>トウ</t>
    </rPh>
    <rPh sb="1" eb="2">
      <t>オン</t>
    </rPh>
    <rPh sb="2" eb="4">
      <t>サクシリツ</t>
    </rPh>
    <phoneticPr fontId="4"/>
  </si>
  <si>
    <t>東御市立</t>
    <rPh sb="0" eb="1">
      <t>トウ</t>
    </rPh>
    <rPh sb="1" eb="2">
      <t>ミ</t>
    </rPh>
    <rPh sb="2" eb="3">
      <t>シ</t>
    </rPh>
    <rPh sb="3" eb="4">
      <t>リツ</t>
    </rPh>
    <phoneticPr fontId="4"/>
  </si>
  <si>
    <t>安曇野市中央</t>
    <rPh sb="4" eb="6">
      <t>チュウオウ</t>
    </rPh>
    <phoneticPr fontId="4"/>
  </si>
  <si>
    <t>安曇野市中央</t>
    <rPh sb="0" eb="3">
      <t>アズミノ</t>
    </rPh>
    <rPh sb="3" eb="4">
      <t>シ</t>
    </rPh>
    <rPh sb="4" eb="6">
      <t>チュウオウ</t>
    </rPh>
    <phoneticPr fontId="4"/>
  </si>
  <si>
    <t>豊科</t>
  </si>
  <si>
    <t>小穴芳實寄贈書・山岳関係寄贈書</t>
    <phoneticPr fontId="4"/>
  </si>
  <si>
    <t>三郷</t>
  </si>
  <si>
    <t>堀金</t>
  </si>
  <si>
    <t>明科</t>
  </si>
  <si>
    <t>高田充也氏寄贈図書</t>
    <phoneticPr fontId="4"/>
  </si>
  <si>
    <t>小海町</t>
    <rPh sb="0" eb="3">
      <t>コウミマチ</t>
    </rPh>
    <phoneticPr fontId="4"/>
  </si>
  <si>
    <t>井出　正義文庫</t>
    <phoneticPr fontId="4"/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</si>
  <si>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</si>
  <si>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佐久穂町</t>
    <rPh sb="0" eb="2">
      <t>サク</t>
    </rPh>
    <rPh sb="2" eb="3">
      <t>ホ</t>
    </rPh>
    <rPh sb="3" eb="4">
      <t>マチ</t>
    </rPh>
    <phoneticPr fontId="4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</si>
  <si>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</si>
  <si>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軽井沢町立</t>
    <rPh sb="0" eb="3">
      <t>カルイザワ</t>
    </rPh>
    <rPh sb="3" eb="5">
      <t>チョウリツ</t>
    </rPh>
    <phoneticPr fontId="4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</si>
  <si>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4"/>
  </si>
  <si>
    <t>御代田町立</t>
    <rPh sb="0" eb="3">
      <t>ミヨタ</t>
    </rPh>
    <rPh sb="3" eb="4">
      <t>チョウ</t>
    </rPh>
    <rPh sb="4" eb="5">
      <t>リツ</t>
    </rPh>
    <phoneticPr fontId="4"/>
  </si>
  <si>
    <t>御代田町立</t>
    <rPh sb="0" eb="3">
      <t>ミヨタ</t>
    </rPh>
    <rPh sb="3" eb="5">
      <t>チョウリツ</t>
    </rPh>
    <phoneticPr fontId="4"/>
  </si>
  <si>
    <t>下諏訪町立</t>
    <rPh sb="0" eb="3">
      <t>シモスワ</t>
    </rPh>
    <rPh sb="3" eb="5">
      <t>マチリツ</t>
    </rPh>
    <phoneticPr fontId="4"/>
  </si>
  <si>
    <t>下諏訪町立</t>
    <rPh sb="0" eb="4">
      <t>シモスワマチ</t>
    </rPh>
    <rPh sb="4" eb="5">
      <t>リツ</t>
    </rPh>
    <phoneticPr fontId="4"/>
  </si>
  <si>
    <t>富士見町</t>
    <rPh sb="0" eb="4">
      <t>フジミマチ</t>
    </rPh>
    <phoneticPr fontId="4"/>
  </si>
  <si>
    <t>辰野町立辰野</t>
    <rPh sb="0" eb="2">
      <t>タツノ</t>
    </rPh>
    <rPh sb="2" eb="4">
      <t>チョウリツ</t>
    </rPh>
    <rPh sb="4" eb="6">
      <t>タツノ</t>
    </rPh>
    <phoneticPr fontId="4"/>
  </si>
  <si>
    <t>-</t>
  </si>
  <si>
    <t>辰野町立辰野</t>
    <rPh sb="0" eb="3">
      <t>タツノマチ</t>
    </rPh>
    <rPh sb="3" eb="4">
      <t>リツ</t>
    </rPh>
    <rPh sb="4" eb="6">
      <t>タツノ</t>
    </rPh>
    <phoneticPr fontId="4"/>
  </si>
  <si>
    <t>辰野町立小野　</t>
    <rPh sb="0" eb="2">
      <t>タツノ</t>
    </rPh>
    <rPh sb="2" eb="4">
      <t>チョウリツ</t>
    </rPh>
    <rPh sb="4" eb="6">
      <t>オノ</t>
    </rPh>
    <phoneticPr fontId="4"/>
  </si>
  <si>
    <t>小野図書館</t>
    <rPh sb="0" eb="2">
      <t>オノ</t>
    </rPh>
    <rPh sb="2" eb="4">
      <t>トショ</t>
    </rPh>
    <rPh sb="4" eb="5">
      <t>カン</t>
    </rPh>
    <phoneticPr fontId="4"/>
  </si>
  <si>
    <t>箕輪町</t>
    <rPh sb="0" eb="3">
      <t>ミノワマチ</t>
    </rPh>
    <phoneticPr fontId="4"/>
  </si>
  <si>
    <t>飯島町</t>
    <rPh sb="0" eb="3">
      <t>イイジママチ</t>
    </rPh>
    <phoneticPr fontId="4"/>
  </si>
  <si>
    <t>松川町</t>
    <rPh sb="0" eb="3">
      <t>マツカワマチ</t>
    </rPh>
    <phoneticPr fontId="4"/>
  </si>
  <si>
    <t>高森町立</t>
    <rPh sb="0" eb="2">
      <t>タカモリ</t>
    </rPh>
    <rPh sb="2" eb="4">
      <t>マチリツ</t>
    </rPh>
    <phoneticPr fontId="4"/>
  </si>
  <si>
    <t>高森町立</t>
    <rPh sb="0" eb="3">
      <t>タカモリマチ</t>
    </rPh>
    <rPh sb="3" eb="4">
      <t>リツ</t>
    </rPh>
    <phoneticPr fontId="4"/>
  </si>
  <si>
    <t>阿南町立</t>
    <rPh sb="0" eb="2">
      <t>アナン</t>
    </rPh>
    <rPh sb="2" eb="4">
      <t>マチリツ</t>
    </rPh>
    <phoneticPr fontId="4"/>
  </si>
  <si>
    <t>阿南町立</t>
    <rPh sb="0" eb="3">
      <t>アナンチョウ</t>
    </rPh>
    <rPh sb="3" eb="4">
      <t>リツ</t>
    </rPh>
    <phoneticPr fontId="4"/>
  </si>
  <si>
    <t>木曽町図書館</t>
    <phoneticPr fontId="4"/>
  </si>
  <si>
    <t>木曽町</t>
    <rPh sb="0" eb="3">
      <t>キソマチ</t>
    </rPh>
    <phoneticPr fontId="4"/>
  </si>
  <si>
    <t>池田町</t>
    <rPh sb="0" eb="2">
      <t>イケダ</t>
    </rPh>
    <rPh sb="2" eb="3">
      <t>マチリツ</t>
    </rPh>
    <phoneticPr fontId="4"/>
  </si>
  <si>
    <t>池田町</t>
    <rPh sb="0" eb="2">
      <t>イケダ</t>
    </rPh>
    <rPh sb="2" eb="3">
      <t>チョウ</t>
    </rPh>
    <phoneticPr fontId="4"/>
  </si>
  <si>
    <t>坂城町立</t>
    <rPh sb="0" eb="2">
      <t>サカキ</t>
    </rPh>
    <rPh sb="2" eb="4">
      <t>マチリツ</t>
    </rPh>
    <phoneticPr fontId="4"/>
  </si>
  <si>
    <t>坂城町立</t>
    <rPh sb="0" eb="3">
      <t>サカキマチ</t>
    </rPh>
    <rPh sb="3" eb="4">
      <t>リツ</t>
    </rPh>
    <phoneticPr fontId="4"/>
  </si>
  <si>
    <t>小布施町立</t>
    <rPh sb="0" eb="3">
      <t>オブセ</t>
    </rPh>
    <rPh sb="3" eb="5">
      <t>マチリツ</t>
    </rPh>
    <phoneticPr fontId="4"/>
  </si>
  <si>
    <t>鴻山文庫</t>
  </si>
  <si>
    <t>小布施町立</t>
    <rPh sb="0" eb="3">
      <t>オブセ</t>
    </rPh>
    <rPh sb="3" eb="5">
      <t>チョウリツ</t>
    </rPh>
    <phoneticPr fontId="4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</si>
  <si>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4"/>
  </si>
  <si>
    <t>山ノ内町立蟻川</t>
    <rPh sb="0" eb="1">
      <t>ヤマ</t>
    </rPh>
    <rPh sb="2" eb="3">
      <t>ウチ</t>
    </rPh>
    <rPh sb="3" eb="5">
      <t>チョウリツ</t>
    </rPh>
    <rPh sb="5" eb="7">
      <t>アリカワ</t>
    </rPh>
    <phoneticPr fontId="4"/>
  </si>
  <si>
    <t>川上村文化センター</t>
    <rPh sb="0" eb="3">
      <t>カワカミムラ</t>
    </rPh>
    <rPh sb="3" eb="5">
      <t>ブンカ</t>
    </rPh>
    <phoneticPr fontId="4"/>
  </si>
  <si>
    <t>南牧村</t>
    <rPh sb="0" eb="3">
      <t>ミナミマキムラ</t>
    </rPh>
    <phoneticPr fontId="4"/>
  </si>
  <si>
    <t>南相木村立ふれあい</t>
    <rPh sb="0" eb="4">
      <t>ミナミマキムラ</t>
    </rPh>
    <rPh sb="4" eb="5">
      <t>リツ</t>
    </rPh>
    <phoneticPr fontId="4"/>
  </si>
  <si>
    <t>南相木村立</t>
    <rPh sb="0" eb="4">
      <t>ミナミアイキムラ</t>
    </rPh>
    <rPh sb="4" eb="5">
      <t>リツ</t>
    </rPh>
    <phoneticPr fontId="4"/>
  </si>
  <si>
    <t>青木村</t>
    <rPh sb="0" eb="2">
      <t>アオキ</t>
    </rPh>
    <rPh sb="2" eb="3">
      <t>ムラ</t>
    </rPh>
    <phoneticPr fontId="4"/>
  </si>
  <si>
    <t>小川原文庫</t>
  </si>
  <si>
    <t>青木村</t>
    <rPh sb="0" eb="3">
      <t>アオキムラ</t>
    </rPh>
    <phoneticPr fontId="4"/>
  </si>
  <si>
    <t>原村</t>
    <rPh sb="0" eb="2">
      <t>ハラムラ</t>
    </rPh>
    <phoneticPr fontId="4"/>
  </si>
  <si>
    <t>南箕輪村</t>
    <rPh sb="0" eb="1">
      <t>ミナミ</t>
    </rPh>
    <rPh sb="1" eb="3">
      <t>ミノワ</t>
    </rPh>
    <rPh sb="3" eb="4">
      <t>ムラ</t>
    </rPh>
    <phoneticPr fontId="4"/>
  </si>
  <si>
    <t>南箕輪村</t>
    <rPh sb="0" eb="4">
      <t>ミナミミノワムラ</t>
    </rPh>
    <phoneticPr fontId="4"/>
  </si>
  <si>
    <t>中川村</t>
    <rPh sb="0" eb="3">
      <t>ナカガワムラ</t>
    </rPh>
    <phoneticPr fontId="4"/>
  </si>
  <si>
    <t>宮田村</t>
    <rPh sb="0" eb="2">
      <t>ミヤタ</t>
    </rPh>
    <rPh sb="2" eb="3">
      <t>ムラ</t>
    </rPh>
    <phoneticPr fontId="4"/>
  </si>
  <si>
    <t>宮田村</t>
    <rPh sb="0" eb="3">
      <t>ミヤダムラ</t>
    </rPh>
    <phoneticPr fontId="4"/>
  </si>
  <si>
    <t>阿智村</t>
    <rPh sb="0" eb="3">
      <t>アチムラ</t>
    </rPh>
    <phoneticPr fontId="4"/>
  </si>
  <si>
    <t>根羽村立</t>
    <rPh sb="0" eb="2">
      <t>ネバ</t>
    </rPh>
    <rPh sb="2" eb="3">
      <t>ムラ</t>
    </rPh>
    <rPh sb="3" eb="4">
      <t>マチリツ</t>
    </rPh>
    <phoneticPr fontId="4"/>
  </si>
  <si>
    <t>根羽村立</t>
    <rPh sb="0" eb="3">
      <t>ネバムラ</t>
    </rPh>
    <rPh sb="3" eb="4">
      <t>リツ</t>
    </rPh>
    <phoneticPr fontId="4"/>
  </si>
  <si>
    <t>下條村立</t>
    <rPh sb="0" eb="2">
      <t>シモジョウ</t>
    </rPh>
    <rPh sb="2" eb="3">
      <t>ムラ</t>
    </rPh>
    <rPh sb="3" eb="4">
      <t>マチリツ</t>
    </rPh>
    <phoneticPr fontId="4"/>
  </si>
  <si>
    <t>下條村立</t>
    <rPh sb="0" eb="3">
      <t>シモジョウムラ</t>
    </rPh>
    <rPh sb="3" eb="4">
      <t>リツ</t>
    </rPh>
    <phoneticPr fontId="4"/>
  </si>
  <si>
    <t>天龍村</t>
    <rPh sb="0" eb="2">
      <t>テンリュウ</t>
    </rPh>
    <rPh sb="2" eb="3">
      <t>ムラ</t>
    </rPh>
    <phoneticPr fontId="4"/>
  </si>
  <si>
    <t>天龍村</t>
    <rPh sb="0" eb="3">
      <t>テンリュウムラ</t>
    </rPh>
    <phoneticPr fontId="4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</si>
  <si>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</si>
  <si>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喬木村立椋鳩十記念</t>
    <rPh sb="0" eb="3">
      <t>タカギムラ</t>
    </rPh>
    <rPh sb="3" eb="4">
      <t>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</si>
  <si>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豊丘村</t>
    <rPh sb="0" eb="2">
      <t>トヨオカ</t>
    </rPh>
    <rPh sb="2" eb="3">
      <t>ムラ</t>
    </rPh>
    <phoneticPr fontId="4"/>
  </si>
  <si>
    <t>豊丘村</t>
    <rPh sb="0" eb="3">
      <t>トヨオカムラ</t>
    </rPh>
    <phoneticPr fontId="4"/>
  </si>
  <si>
    <t>山形村</t>
    <rPh sb="0" eb="2">
      <t>ヤマガタ</t>
    </rPh>
    <rPh sb="2" eb="3">
      <t>ムラ</t>
    </rPh>
    <phoneticPr fontId="4"/>
  </si>
  <si>
    <t>山形村</t>
    <rPh sb="0" eb="3">
      <t>ヤマガタムラ</t>
    </rPh>
    <phoneticPr fontId="4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</si>
  <si>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</si>
  <si>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村立朝日村</t>
    <rPh sb="0" eb="2">
      <t>ソンリツ</t>
    </rPh>
    <rPh sb="2" eb="5">
      <t>アサヒムラ</t>
    </rPh>
    <phoneticPr fontId="4"/>
  </si>
  <si>
    <t>筑北村</t>
    <rPh sb="0" eb="1">
      <t>チク</t>
    </rPh>
    <rPh sb="1" eb="3">
      <t>キタムラ</t>
    </rPh>
    <phoneticPr fontId="4"/>
  </si>
  <si>
    <t>筑北村</t>
    <rPh sb="0" eb="1">
      <t>チク</t>
    </rPh>
    <rPh sb="1" eb="2">
      <t>ホク</t>
    </rPh>
    <rPh sb="2" eb="3">
      <t>ムラ</t>
    </rPh>
    <phoneticPr fontId="4"/>
  </si>
  <si>
    <t>松川村</t>
    <rPh sb="0" eb="2">
      <t>マツカワ</t>
    </rPh>
    <rPh sb="2" eb="3">
      <t>ムラ</t>
    </rPh>
    <phoneticPr fontId="4"/>
  </si>
  <si>
    <t>松川村</t>
    <rPh sb="0" eb="3">
      <t>マツカワムラ</t>
    </rPh>
    <phoneticPr fontId="4"/>
  </si>
  <si>
    <t>白馬村</t>
    <rPh sb="0" eb="3">
      <t>ハクバムラ</t>
    </rPh>
    <phoneticPr fontId="4"/>
  </si>
  <si>
    <t>小谷村</t>
    <rPh sb="0" eb="3">
      <t>オタリムラ</t>
    </rPh>
    <phoneticPr fontId="4"/>
  </si>
  <si>
    <t>ライブラリー８２</t>
    <phoneticPr fontId="4"/>
  </si>
  <si>
    <t>ライブラリー８２</t>
    <phoneticPr fontId="4"/>
  </si>
  <si>
    <t>合計</t>
    <rPh sb="0" eb="2">
      <t>ゴウケイ</t>
    </rPh>
    <phoneticPr fontId="4"/>
  </si>
  <si>
    <t>※ 人口１人当蔵書冊数＝蔵書冊数/奉仕対象人口</t>
    <rPh sb="2" eb="4">
      <t>ジンコウ</t>
    </rPh>
    <rPh sb="5" eb="6">
      <t>ニン</t>
    </rPh>
    <rPh sb="6" eb="7">
      <t>ア</t>
    </rPh>
    <rPh sb="7" eb="9">
      <t>ゾウショ</t>
    </rPh>
    <rPh sb="9" eb="11">
      <t>サッスウ</t>
    </rPh>
    <rPh sb="12" eb="14">
      <t>ゾウショ</t>
    </rPh>
    <rPh sb="14" eb="16">
      <t>サッスウ</t>
    </rPh>
    <rPh sb="17" eb="19">
      <t>ホウシ</t>
    </rPh>
    <rPh sb="19" eb="21">
      <t>タイショウ</t>
    </rPh>
    <rPh sb="21" eb="23">
      <t>ジンコウ</t>
    </rPh>
    <phoneticPr fontId="4"/>
  </si>
  <si>
    <t>※ 合計の数値は、県全体の図書館の蔵書数/県人口</t>
    <rPh sb="2" eb="4">
      <t>ゴウケイ</t>
    </rPh>
    <rPh sb="5" eb="7">
      <t>スウチ</t>
    </rPh>
    <rPh sb="9" eb="10">
      <t>ケン</t>
    </rPh>
    <rPh sb="10" eb="12">
      <t>ゼンタイ</t>
    </rPh>
    <rPh sb="13" eb="16">
      <t>トショカン</t>
    </rPh>
    <rPh sb="17" eb="19">
      <t>ゾウショ</t>
    </rPh>
    <rPh sb="19" eb="20">
      <t>スウ</t>
    </rPh>
    <rPh sb="21" eb="22">
      <t>ケン</t>
    </rPh>
    <rPh sb="22" eb="24">
      <t>ジンコウ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</si>
</sst>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[Red]\(0\)"/>
    <numFmt numFmtId="177" formatCode="#,##0_ ;[Red]\-#,##0\ "/>
    <numFmt numFmtId="178" formatCode="#,##0_);[Red]\(#,##0\)"/>
    <numFmt numFmtId="179" formatCode="0_ "/>
    <numFmt numFmtId="180" formatCode="0_ ;[Red]\-0\ "/>
    <numFmt numFmtId="181" formatCode="0.0_);[Red]\(0.0\)"/>
    <numFmt numFmtId="182" formatCode="#,##0_ "/>
  </numFmts>
  <fonts count="13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4"/>
      <name val="ＭＳ Ｐ明朝"/>
      <family val="1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8"/>
      <color theme="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/>
    <xf numFmtId="0" fontId="7" fillId="0" borderId="0" applyFill="0" applyProtection="0"/>
    <xf numFmtId="38" fontId="12" fillId="0" borderId="0" applyFont="0" applyFill="0" applyBorder="0" applyAlignment="0" applyProtection="0">
      <alignment vertical="center"/>
    </xf>
  </cellStyleXfs>
  <cellXfs count="194">
    <xf numFmtId="0" fontId="0" fillId="0" borderId="0" xfId="0"/>
    <xf numFmtId="38" fontId="2" fillId="0" borderId="0" xfId="2" applyFont="1" applyAlignment="1">
      <alignment vertical="center"/>
    </xf>
    <xf numFmtId="38" fontId="5" fillId="0" borderId="0" xfId="2" applyFont="1" applyFill="1" applyAlignment="1">
      <alignment horizontal="right"/>
    </xf>
    <xf numFmtId="38" fontId="5" fillId="0" borderId="0" xfId="2" applyFont="1" applyFill="1" applyAlignment="1">
      <alignment horizontal="right" vertical="center"/>
    </xf>
    <xf numFmtId="176" fontId="5" fillId="0" borderId="0" xfId="2" applyNumberFormat="1" applyFont="1" applyFill="1" applyAlignment="1">
      <alignment horizontal="right"/>
    </xf>
    <xf numFmtId="38" fontId="6" fillId="0" borderId="0" xfId="2" applyFont="1" applyFill="1" applyBorder="1"/>
    <xf numFmtId="177" fontId="6" fillId="0" borderId="0" xfId="2" applyNumberFormat="1" applyFont="1" applyFill="1" applyBorder="1" applyAlignment="1">
      <alignment horizontal="right"/>
    </xf>
    <xf numFmtId="0" fontId="6" fillId="0" borderId="0" xfId="0" applyFont="1" applyBorder="1"/>
    <xf numFmtId="0" fontId="5" fillId="0" borderId="0" xfId="0" applyFont="1"/>
    <xf numFmtId="38" fontId="5" fillId="0" borderId="1" xfId="2" applyFont="1" applyFill="1" applyBorder="1" applyAlignment="1">
      <alignment horizontal="distributed" vertical="center" justifyLastLine="1"/>
    </xf>
    <xf numFmtId="38" fontId="5" fillId="0" borderId="2" xfId="2" applyFont="1" applyFill="1" applyBorder="1" applyAlignment="1">
      <alignment horizontal="distributed" vertical="center" justifyLastLine="1"/>
    </xf>
    <xf numFmtId="38" fontId="5" fillId="0" borderId="3" xfId="2" applyFont="1" applyFill="1" applyBorder="1" applyAlignment="1">
      <alignment horizontal="center" vertical="center"/>
    </xf>
    <xf numFmtId="176" fontId="5" fillId="0" borderId="4" xfId="2" applyNumberFormat="1" applyFont="1" applyFill="1" applyBorder="1" applyAlignment="1">
      <alignment horizontal="center" vertical="center" textRotation="255" wrapText="1"/>
    </xf>
    <xf numFmtId="38" fontId="6" fillId="0" borderId="0" xfId="2" applyFont="1" applyFill="1" applyBorder="1" applyAlignment="1">
      <alignment horizontal="center" vertical="center" wrapText="1"/>
    </xf>
    <xf numFmtId="38" fontId="6" fillId="0" borderId="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0" fontId="8" fillId="0" borderId="0" xfId="3" applyFont="1" applyBorder="1"/>
    <xf numFmtId="0" fontId="7" fillId="0" borderId="0" xfId="3" applyFont="1"/>
    <xf numFmtId="0" fontId="7" fillId="0" borderId="0" xfId="3"/>
    <xf numFmtId="38" fontId="5" fillId="0" borderId="5" xfId="2" applyFont="1" applyFill="1" applyBorder="1" applyAlignment="1">
      <alignment horizontal="distributed" vertical="center" justifyLastLine="1"/>
    </xf>
    <xf numFmtId="38" fontId="5" fillId="0" borderId="6" xfId="2" applyFont="1" applyFill="1" applyBorder="1" applyAlignment="1">
      <alignment horizontal="distributed" vertical="center" justifyLastLine="1"/>
    </xf>
    <xf numFmtId="38" fontId="5" fillId="0" borderId="1" xfId="2" applyFont="1" applyFill="1" applyBorder="1" applyAlignment="1">
      <alignment horizontal="center" vertical="center" textRotation="255" wrapText="1"/>
    </xf>
    <xf numFmtId="38" fontId="5" fillId="0" borderId="7" xfId="2" applyFont="1" applyFill="1" applyBorder="1" applyAlignment="1">
      <alignment horizontal="right" vertical="top"/>
    </xf>
    <xf numFmtId="38" fontId="5" fillId="0" borderId="8" xfId="2" applyFont="1" applyFill="1" applyBorder="1" applyAlignment="1">
      <alignment horizontal="right" vertical="top"/>
    </xf>
    <xf numFmtId="38" fontId="5" fillId="0" borderId="1" xfId="2" applyFont="1" applyFill="1" applyBorder="1" applyAlignment="1">
      <alignment horizontal="center" vertical="center" textRotation="255"/>
    </xf>
    <xf numFmtId="38" fontId="5" fillId="0" borderId="7" xfId="2" applyFont="1" applyFill="1" applyBorder="1" applyAlignment="1">
      <alignment horizontal="center" vertical="top"/>
    </xf>
    <xf numFmtId="38" fontId="5" fillId="0" borderId="8" xfId="2" applyFont="1" applyFill="1" applyBorder="1" applyAlignment="1">
      <alignment horizontal="center" vertical="top"/>
    </xf>
    <xf numFmtId="38" fontId="5" fillId="0" borderId="1" xfId="2" applyFont="1" applyFill="1" applyBorder="1" applyAlignment="1">
      <alignment horizontal="center" vertical="center" textRotation="255" shrinkToFit="1"/>
    </xf>
    <xf numFmtId="38" fontId="5" fillId="0" borderId="4" xfId="2" applyFont="1" applyFill="1" applyBorder="1" applyAlignment="1">
      <alignment horizontal="center" vertical="center" textRotation="255" shrinkToFit="1"/>
    </xf>
    <xf numFmtId="38" fontId="5" fillId="0" borderId="4" xfId="2" applyFont="1" applyFill="1" applyBorder="1" applyAlignment="1">
      <alignment horizontal="center" vertical="center" textRotation="255"/>
    </xf>
    <xf numFmtId="176" fontId="7" fillId="0" borderId="9" xfId="3" applyNumberFormat="1" applyFont="1" applyBorder="1" applyAlignment="1">
      <alignment horizontal="center" vertical="center"/>
    </xf>
    <xf numFmtId="38" fontId="5" fillId="0" borderId="5" xfId="2" applyFont="1" applyFill="1" applyBorder="1" applyAlignment="1">
      <alignment horizontal="center" vertical="center" textRotation="255" wrapText="1"/>
    </xf>
    <xf numFmtId="38" fontId="9" fillId="0" borderId="10" xfId="2" applyFont="1" applyFill="1" applyBorder="1" applyAlignment="1">
      <alignment horizontal="center" vertical="center" textRotation="255" shrinkToFit="1"/>
    </xf>
    <xf numFmtId="38" fontId="9" fillId="0" borderId="11" xfId="2" applyFont="1" applyFill="1" applyBorder="1" applyAlignment="1">
      <alignment horizontal="center" vertical="center" textRotation="255" shrinkToFit="1"/>
    </xf>
    <xf numFmtId="38" fontId="5" fillId="0" borderId="5" xfId="2" applyFont="1" applyFill="1" applyBorder="1" applyAlignment="1">
      <alignment horizontal="center" vertical="center" textRotation="255"/>
    </xf>
    <xf numFmtId="38" fontId="9" fillId="0" borderId="10" xfId="2" applyFont="1" applyFill="1" applyBorder="1" applyAlignment="1">
      <alignment horizontal="center" vertical="center" textRotation="255" wrapText="1" shrinkToFit="1"/>
    </xf>
    <xf numFmtId="38" fontId="9" fillId="0" borderId="12" xfId="2" applyFont="1" applyFill="1" applyBorder="1" applyAlignment="1">
      <alignment horizontal="center" vertical="center" textRotation="255" shrinkToFit="1"/>
    </xf>
    <xf numFmtId="38" fontId="5" fillId="0" borderId="5" xfId="2" applyFont="1" applyFill="1" applyBorder="1" applyAlignment="1">
      <alignment horizontal="center" vertical="center" textRotation="255" shrinkToFit="1"/>
    </xf>
    <xf numFmtId="38" fontId="10" fillId="0" borderId="9" xfId="2" applyFont="1" applyFill="1" applyBorder="1" applyAlignment="1">
      <alignment horizontal="center" vertical="center" shrinkToFit="1"/>
    </xf>
    <xf numFmtId="38" fontId="5" fillId="0" borderId="9" xfId="2" applyFont="1" applyFill="1" applyBorder="1" applyAlignment="1">
      <alignment horizontal="center" vertical="center" textRotation="255"/>
    </xf>
    <xf numFmtId="38" fontId="5" fillId="0" borderId="9" xfId="2" applyFont="1" applyFill="1" applyBorder="1" applyAlignment="1">
      <alignment horizontal="center" vertical="center" textRotation="255" shrinkToFit="1"/>
    </xf>
    <xf numFmtId="38" fontId="9" fillId="0" borderId="13" xfId="2" applyFont="1" applyFill="1" applyBorder="1" applyAlignment="1">
      <alignment horizontal="center" vertical="center" textRotation="255" shrinkToFit="1"/>
    </xf>
    <xf numFmtId="38" fontId="5" fillId="0" borderId="14" xfId="2" applyFont="1" applyFill="1" applyBorder="1" applyAlignment="1">
      <alignment horizontal="distributed" vertical="center" justifyLastLine="1"/>
    </xf>
    <xf numFmtId="38" fontId="5" fillId="0" borderId="15" xfId="2" applyFont="1" applyFill="1" applyBorder="1" applyAlignment="1">
      <alignment horizontal="distributed" vertical="center" justifyLastLine="1"/>
    </xf>
    <xf numFmtId="38" fontId="9" fillId="0" borderId="14" xfId="2" applyFont="1" applyFill="1" applyBorder="1" applyAlignment="1">
      <alignment horizontal="right" vertical="center"/>
    </xf>
    <xf numFmtId="38" fontId="9" fillId="0" borderId="16" xfId="2" applyFont="1" applyFill="1" applyBorder="1" applyAlignment="1">
      <alignment horizontal="right" vertical="center"/>
    </xf>
    <xf numFmtId="38" fontId="9" fillId="0" borderId="17" xfId="2" applyFont="1" applyFill="1" applyBorder="1" applyAlignment="1">
      <alignment horizontal="right" vertical="center"/>
    </xf>
    <xf numFmtId="38" fontId="9" fillId="0" borderId="18" xfId="2" applyFont="1" applyFill="1" applyBorder="1" applyAlignment="1">
      <alignment horizontal="right" vertical="center"/>
    </xf>
    <xf numFmtId="38" fontId="9" fillId="0" borderId="19" xfId="2" applyFont="1" applyFill="1" applyBorder="1" applyAlignment="1">
      <alignment horizontal="right" vertical="center"/>
    </xf>
    <xf numFmtId="176" fontId="9" fillId="0" borderId="19" xfId="2" applyNumberFormat="1" applyFont="1" applyFill="1" applyBorder="1" applyAlignment="1">
      <alignment horizontal="right" vertical="center"/>
    </xf>
    <xf numFmtId="38" fontId="11" fillId="0" borderId="0" xfId="2" applyFont="1" applyFill="1" applyBorder="1"/>
    <xf numFmtId="0" fontId="5" fillId="0" borderId="20" xfId="4" applyFont="1" applyBorder="1" applyAlignment="1" applyProtection="1">
      <alignment horizontal="distributed" vertical="center"/>
      <protection locked="0"/>
    </xf>
    <xf numFmtId="0" fontId="5" fillId="0" borderId="8" xfId="4" applyFont="1" applyBorder="1"/>
    <xf numFmtId="178" fontId="5" fillId="0" borderId="20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5" fillId="0" borderId="22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23" xfId="0" applyNumberFormat="1" applyFont="1" applyBorder="1" applyAlignment="1">
      <alignment horizontal="right" vertical="center"/>
    </xf>
    <xf numFmtId="179" fontId="5" fillId="0" borderId="19" xfId="2" applyNumberFormat="1" applyFont="1" applyFill="1" applyBorder="1" applyAlignment="1">
      <alignment horizontal="right" vertical="center"/>
    </xf>
    <xf numFmtId="38" fontId="5" fillId="0" borderId="3" xfId="2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38" fontId="6" fillId="0" borderId="0" xfId="5" applyFont="1" applyBorder="1" applyAlignment="1">
      <alignment horizontal="right" vertical="center"/>
    </xf>
    <xf numFmtId="0" fontId="6" fillId="0" borderId="0" xfId="4" applyFont="1" applyBorder="1" applyAlignment="1" applyProtection="1">
      <alignment horizontal="distributed" vertical="center"/>
      <protection locked="0"/>
    </xf>
    <xf numFmtId="0" fontId="6" fillId="0" borderId="0" xfId="4" applyFont="1" applyBorder="1" applyAlignment="1">
      <alignment vertical="center"/>
    </xf>
    <xf numFmtId="0" fontId="5" fillId="0" borderId="20" xfId="4" applyFont="1" applyBorder="1" applyAlignment="1" applyProtection="1">
      <alignment horizontal="distributed" vertical="center" shrinkToFit="1"/>
      <protection locked="0"/>
    </xf>
    <xf numFmtId="178" fontId="5" fillId="0" borderId="20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horizontal="right" vertical="center"/>
    </xf>
    <xf numFmtId="181" fontId="5" fillId="0" borderId="4" xfId="0" applyNumberFormat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0" xfId="4" applyFont="1" applyBorder="1" applyAlignment="1" applyProtection="1">
      <alignment horizontal="distributed" vertical="center" shrinkToFit="1"/>
      <protection locked="0"/>
    </xf>
    <xf numFmtId="181" fontId="5" fillId="0" borderId="19" xfId="0" applyNumberFormat="1" applyFont="1" applyBorder="1" applyAlignment="1">
      <alignment horizontal="right" vertical="center"/>
    </xf>
    <xf numFmtId="0" fontId="5" fillId="0" borderId="1" xfId="4" applyFont="1" applyBorder="1" applyAlignment="1" applyProtection="1">
      <alignment horizontal="distributed" vertical="center"/>
      <protection locked="0"/>
    </xf>
    <xf numFmtId="0" fontId="5" fillId="0" borderId="2" xfId="4" applyFont="1" applyBorder="1"/>
    <xf numFmtId="0" fontId="5" fillId="0" borderId="5" xfId="4" applyFont="1" applyBorder="1" applyAlignment="1" applyProtection="1">
      <alignment horizontal="distributed" vertical="center"/>
      <protection locked="0"/>
    </xf>
    <xf numFmtId="0" fontId="5" fillId="0" borderId="3" xfId="4" applyFont="1" applyBorder="1" applyAlignment="1" applyProtection="1">
      <alignment horizontal="distributed" vertical="center" justifyLastLine="1" shrinkToFit="1"/>
      <protection locked="0"/>
    </xf>
    <xf numFmtId="181" fontId="5" fillId="0" borderId="9" xfId="0" applyNumberFormat="1" applyFont="1" applyBorder="1" applyAlignment="1">
      <alignment horizontal="right" vertical="center"/>
    </xf>
    <xf numFmtId="0" fontId="6" fillId="0" borderId="0" xfId="4" applyFont="1" applyBorder="1" applyAlignment="1" applyProtection="1">
      <alignment horizontal="distributed" vertical="center"/>
      <protection locked="0"/>
    </xf>
    <xf numFmtId="0" fontId="6" fillId="0" borderId="0" xfId="4" applyFont="1" applyBorder="1" applyAlignment="1" applyProtection="1">
      <alignment horizontal="distributed" vertical="center" shrinkToFit="1"/>
      <protection locked="0"/>
    </xf>
    <xf numFmtId="0" fontId="5" fillId="0" borderId="20" xfId="4" applyFont="1" applyBorder="1" applyAlignment="1" applyProtection="1">
      <alignment horizontal="distributed" vertical="center" justifyLastLine="1" shrinkToFit="1"/>
      <protection locked="0"/>
    </xf>
    <xf numFmtId="0" fontId="5" fillId="0" borderId="4" xfId="4" applyFont="1" applyBorder="1" applyAlignment="1" applyProtection="1">
      <alignment horizontal="distributed" vertical="center" justifyLastLine="1" shrinkToFit="1"/>
      <protection locked="0"/>
    </xf>
    <xf numFmtId="0" fontId="5" fillId="0" borderId="9" xfId="4" applyFont="1" applyBorder="1" applyAlignment="1" applyProtection="1">
      <alignment horizontal="distributed" vertical="center"/>
      <protection locked="0"/>
    </xf>
    <xf numFmtId="0" fontId="5" fillId="0" borderId="2" xfId="4" applyFont="1" applyBorder="1" applyAlignment="1" applyProtection="1">
      <alignment horizontal="distributed" vertical="center" justifyLastLine="1" shrinkToFit="1"/>
      <protection locked="0"/>
    </xf>
    <xf numFmtId="0" fontId="5" fillId="0" borderId="19" xfId="4" applyFont="1" applyBorder="1" applyAlignment="1" applyProtection="1">
      <alignment horizontal="distributed" vertical="center"/>
      <protection locked="0"/>
    </xf>
    <xf numFmtId="0" fontId="5" fillId="0" borderId="8" xfId="4" applyFont="1" applyBorder="1" applyAlignment="1" applyProtection="1">
      <alignment horizontal="distributed" vertical="center" shrinkToFit="1"/>
      <protection locked="0"/>
    </xf>
    <xf numFmtId="0" fontId="5" fillId="0" borderId="8" xfId="4" applyFont="1" applyBorder="1" applyAlignment="1">
      <alignment vertical="center"/>
    </xf>
    <xf numFmtId="0" fontId="5" fillId="0" borderId="2" xfId="4" applyFont="1" applyBorder="1" applyAlignment="1" applyProtection="1">
      <alignment horizontal="distributed" vertical="center"/>
      <protection locked="0"/>
    </xf>
    <xf numFmtId="0" fontId="5" fillId="0" borderId="2" xfId="4" applyFont="1" applyBorder="1" applyAlignment="1" applyProtection="1">
      <alignment horizontal="distributed" vertical="center" justifyLastLine="1"/>
      <protection locked="0"/>
    </xf>
    <xf numFmtId="0" fontId="5" fillId="0" borderId="3" xfId="4" applyFont="1" applyBorder="1" applyAlignment="1" applyProtection="1">
      <alignment horizontal="distributed" vertical="center" justifyLastLine="1"/>
      <protection locked="0"/>
    </xf>
    <xf numFmtId="0" fontId="5" fillId="0" borderId="4" xfId="4" applyFont="1" applyBorder="1" applyAlignment="1" applyProtection="1">
      <alignment horizontal="distributed" vertical="center" justifyLastLine="1"/>
      <protection locked="0"/>
    </xf>
    <xf numFmtId="0" fontId="6" fillId="0" borderId="0" xfId="4" applyFont="1" applyBorder="1" applyAlignment="1" applyProtection="1">
      <alignment horizontal="distributed" vertical="center" justifyLastLine="1"/>
      <protection locked="0"/>
    </xf>
    <xf numFmtId="0" fontId="5" fillId="0" borderId="1" xfId="4" applyFont="1" applyBorder="1" applyAlignment="1" applyProtection="1">
      <alignment horizontal="distributed" vertical="center" shrinkToFit="1"/>
      <protection locked="0"/>
    </xf>
    <xf numFmtId="0" fontId="5" fillId="0" borderId="2" xfId="4" applyFont="1" applyBorder="1" applyAlignment="1" applyProtection="1">
      <alignment horizontal="distributed" vertical="center" shrinkToFit="1"/>
      <protection locked="0"/>
    </xf>
    <xf numFmtId="0" fontId="6" fillId="0" borderId="0" xfId="4" applyFont="1" applyBorder="1"/>
    <xf numFmtId="0" fontId="5" fillId="0" borderId="8" xfId="4" applyFont="1" applyBorder="1" applyAlignment="1" applyProtection="1">
      <alignment horizontal="distributed" vertical="center"/>
      <protection locked="0"/>
    </xf>
    <xf numFmtId="0" fontId="5" fillId="0" borderId="4" xfId="4" applyFont="1" applyBorder="1" applyAlignment="1" applyProtection="1">
      <alignment horizontal="distributed" vertical="center"/>
      <protection locked="0"/>
    </xf>
    <xf numFmtId="0" fontId="5" fillId="0" borderId="3" xfId="4" applyFont="1" applyBorder="1" applyAlignment="1" applyProtection="1">
      <alignment horizontal="distributed" vertical="center"/>
      <protection locked="0"/>
    </xf>
    <xf numFmtId="178" fontId="5" fillId="0" borderId="20" xfId="0" applyNumberFormat="1" applyFont="1" applyFill="1" applyBorder="1" applyAlignment="1">
      <alignment horizontal="right" vertical="center" shrinkToFit="1"/>
    </xf>
    <xf numFmtId="0" fontId="5" fillId="0" borderId="0" xfId="0" applyFont="1" applyBorder="1"/>
    <xf numFmtId="178" fontId="6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5" fillId="0" borderId="0" xfId="0" applyNumberFormat="1" applyFont="1" applyFill="1" applyBorder="1" applyAlignment="1">
      <alignment vertical="center"/>
    </xf>
    <xf numFmtId="0" fontId="5" fillId="0" borderId="9" xfId="4" applyFont="1" applyFill="1" applyBorder="1"/>
    <xf numFmtId="0" fontId="5" fillId="0" borderId="9" xfId="4" applyFont="1" applyBorder="1" applyAlignment="1" applyProtection="1">
      <alignment horizontal="distributed" vertical="center" justifyLastLine="1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4" applyFont="1" applyFill="1" applyBorder="1"/>
    <xf numFmtId="0" fontId="5" fillId="0" borderId="5" xfId="4" applyFont="1" applyFill="1" applyBorder="1"/>
    <xf numFmtId="0" fontId="5" fillId="0" borderId="14" xfId="4" applyFont="1" applyBorder="1" applyAlignment="1" applyProtection="1">
      <alignment horizontal="distributed" vertical="center"/>
      <protection locked="0"/>
    </xf>
    <xf numFmtId="178" fontId="5" fillId="0" borderId="0" xfId="0" applyNumberFormat="1" applyFont="1"/>
    <xf numFmtId="0" fontId="5" fillId="0" borderId="3" xfId="4" applyFont="1" applyBorder="1" applyAlignment="1" applyProtection="1">
      <alignment vertical="center" shrinkToFit="1"/>
      <protection locked="0"/>
    </xf>
    <xf numFmtId="0" fontId="6" fillId="0" borderId="0" xfId="4" applyFont="1" applyBorder="1" applyAlignment="1">
      <alignment horizontal="distributed" vertical="center"/>
    </xf>
    <xf numFmtId="0" fontId="5" fillId="0" borderId="1" xfId="4" applyFont="1" applyFill="1" applyBorder="1" applyAlignment="1">
      <alignment horizontal="distributed" vertical="center"/>
    </xf>
    <xf numFmtId="0" fontId="5" fillId="0" borderId="8" xfId="4" applyFont="1" applyFill="1" applyBorder="1" applyAlignment="1">
      <alignment horizontal="distributed" vertical="center"/>
    </xf>
    <xf numFmtId="0" fontId="5" fillId="0" borderId="3" xfId="4" applyFont="1" applyBorder="1" applyAlignment="1">
      <alignment horizontal="distributed" vertical="center"/>
    </xf>
    <xf numFmtId="38" fontId="6" fillId="0" borderId="0" xfId="5" applyFont="1" applyBorder="1" applyAlignment="1">
      <alignment vertical="center"/>
    </xf>
    <xf numFmtId="0" fontId="5" fillId="0" borderId="9" xfId="4" applyFont="1" applyBorder="1" applyAlignment="1" applyProtection="1">
      <alignment vertical="center"/>
      <protection locked="0"/>
    </xf>
    <xf numFmtId="0" fontId="5" fillId="0" borderId="8" xfId="4" applyFont="1" applyBorder="1" applyAlignment="1" applyProtection="1">
      <alignment horizontal="distributed" vertical="center"/>
      <protection locked="0"/>
    </xf>
    <xf numFmtId="0" fontId="6" fillId="0" borderId="0" xfId="4" applyFont="1" applyBorder="1" applyAlignment="1" applyProtection="1">
      <alignment vertical="center"/>
      <protection locked="0"/>
    </xf>
    <xf numFmtId="0" fontId="5" fillId="0" borderId="19" xfId="4" applyFont="1" applyBorder="1" applyAlignment="1" applyProtection="1">
      <alignment vertical="center"/>
      <protection locked="0"/>
    </xf>
    <xf numFmtId="0" fontId="5" fillId="0" borderId="8" xfId="4" applyFont="1" applyBorder="1" applyAlignment="1">
      <alignment horizontal="distributed" vertical="center"/>
    </xf>
    <xf numFmtId="0" fontId="5" fillId="0" borderId="20" xfId="4" applyFont="1" applyFill="1" applyBorder="1" applyAlignment="1">
      <alignment vertical="center" shrinkToFit="1"/>
    </xf>
    <xf numFmtId="0" fontId="5" fillId="0" borderId="8" xfId="4" applyFont="1" applyFill="1" applyBorder="1" applyAlignment="1">
      <alignment vertical="center" shrinkToFit="1"/>
    </xf>
    <xf numFmtId="0" fontId="5" fillId="0" borderId="20" xfId="4" applyFont="1" applyFill="1" applyBorder="1" applyAlignment="1">
      <alignment horizontal="distributed" vertical="center" shrinkToFit="1"/>
    </xf>
    <xf numFmtId="0" fontId="5" fillId="0" borderId="8" xfId="4" applyFont="1" applyFill="1" applyBorder="1" applyAlignment="1">
      <alignment horizontal="distributed" vertical="center" shrinkToFit="1"/>
    </xf>
    <xf numFmtId="0" fontId="5" fillId="0" borderId="20" xfId="4" applyFont="1" applyFill="1" applyBorder="1" applyAlignment="1" applyProtection="1">
      <alignment horizontal="distributed" vertical="center" shrinkToFit="1"/>
      <protection locked="0"/>
    </xf>
    <xf numFmtId="0" fontId="5" fillId="0" borderId="8" xfId="4" applyFont="1" applyFill="1" applyBorder="1" applyAlignment="1" applyProtection="1">
      <alignment horizontal="distributed" vertical="center" shrinkToFit="1"/>
      <protection locked="0"/>
    </xf>
    <xf numFmtId="0" fontId="5" fillId="0" borderId="2" xfId="4" applyFont="1" applyFill="1" applyBorder="1" applyAlignment="1">
      <alignment horizontal="distributed" vertical="center"/>
    </xf>
    <xf numFmtId="182" fontId="6" fillId="0" borderId="0" xfId="1" applyNumberFormat="1" applyFont="1" applyBorder="1" applyAlignment="1">
      <alignment horizontal="right" vertical="center" wrapText="1"/>
    </xf>
    <xf numFmtId="0" fontId="6" fillId="0" borderId="0" xfId="4" applyFont="1" applyFill="1" applyBorder="1" applyAlignment="1">
      <alignment horizontal="distributed" vertical="center"/>
    </xf>
    <xf numFmtId="0" fontId="6" fillId="0" borderId="0" xfId="4" applyFont="1" applyFill="1" applyBorder="1" applyAlignment="1" applyProtection="1">
      <alignment horizontal="distributed" vertical="center" shrinkToFit="1"/>
      <protection locked="0"/>
    </xf>
    <xf numFmtId="0" fontId="6" fillId="0" borderId="0" xfId="4" applyFont="1" applyFill="1" applyBorder="1" applyAlignment="1">
      <alignment vertical="center"/>
    </xf>
    <xf numFmtId="0" fontId="5" fillId="0" borderId="20" xfId="4" applyFont="1" applyFill="1" applyBorder="1" applyAlignment="1">
      <alignment horizontal="distributed" vertical="center"/>
    </xf>
    <xf numFmtId="178" fontId="5" fillId="0" borderId="3" xfId="0" applyNumberFormat="1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179" fontId="5" fillId="0" borderId="3" xfId="2" applyNumberFormat="1" applyFont="1" applyFill="1" applyBorder="1" applyAlignment="1">
      <alignment horizontal="right" vertical="center"/>
    </xf>
    <xf numFmtId="0" fontId="5" fillId="0" borderId="14" xfId="4" applyFont="1" applyFill="1" applyBorder="1" applyAlignment="1">
      <alignment horizontal="distributed" vertical="center" shrinkToFit="1"/>
    </xf>
    <xf numFmtId="0" fontId="5" fillId="0" borderId="15" xfId="4" applyFont="1" applyFill="1" applyBorder="1" applyAlignment="1">
      <alignment horizontal="distributed" vertical="center" shrinkToFit="1"/>
    </xf>
    <xf numFmtId="178" fontId="5" fillId="0" borderId="14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38" fontId="5" fillId="0" borderId="19" xfId="2" applyFont="1" applyBorder="1" applyAlignment="1">
      <alignment horizontal="right" vertical="center"/>
    </xf>
    <xf numFmtId="180" fontId="5" fillId="0" borderId="19" xfId="0" applyNumberFormat="1" applyFont="1" applyBorder="1" applyAlignment="1">
      <alignment horizontal="right" vertical="center"/>
    </xf>
    <xf numFmtId="181" fontId="5" fillId="0" borderId="19" xfId="0" applyNumberFormat="1" applyFont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26" xfId="0" applyNumberFormat="1" applyFont="1" applyFill="1" applyBorder="1" applyAlignment="1">
      <alignment horizontal="right" vertical="center"/>
    </xf>
    <xf numFmtId="178" fontId="5" fillId="0" borderId="27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horizontal="right" vertical="center"/>
    </xf>
    <xf numFmtId="38" fontId="5" fillId="0" borderId="4" xfId="2" applyFont="1" applyBorder="1" applyAlignment="1">
      <alignment horizontal="right" vertical="center"/>
    </xf>
    <xf numFmtId="180" fontId="5" fillId="0" borderId="4" xfId="0" applyNumberFormat="1" applyFont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38" fontId="5" fillId="0" borderId="7" xfId="2" applyFont="1" applyBorder="1" applyAlignment="1">
      <alignment horizontal="right" vertical="center"/>
    </xf>
    <xf numFmtId="0" fontId="5" fillId="0" borderId="7" xfId="4" applyFont="1" applyFill="1" applyBorder="1" applyAlignment="1">
      <alignment horizontal="distributed" vertical="center" shrinkToFit="1"/>
    </xf>
    <xf numFmtId="178" fontId="5" fillId="0" borderId="29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/>
    </xf>
    <xf numFmtId="38" fontId="5" fillId="0" borderId="20" xfId="2" applyFont="1" applyFill="1" applyBorder="1" applyAlignment="1">
      <alignment horizontal="right" vertical="center"/>
    </xf>
    <xf numFmtId="180" fontId="5" fillId="0" borderId="20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0" fontId="5" fillId="0" borderId="30" xfId="4" applyFont="1" applyFill="1" applyBorder="1" applyAlignment="1">
      <alignment horizontal="distributed" vertical="center"/>
    </xf>
    <xf numFmtId="0" fontId="5" fillId="0" borderId="31" xfId="4" applyFont="1" applyFill="1" applyBorder="1" applyAlignment="1">
      <alignment horizontal="distributed" vertical="center"/>
    </xf>
    <xf numFmtId="178" fontId="5" fillId="0" borderId="32" xfId="0" applyNumberFormat="1" applyFont="1" applyFill="1" applyBorder="1" applyAlignment="1">
      <alignment horizontal="right" vertical="center"/>
    </xf>
    <xf numFmtId="178" fontId="5" fillId="0" borderId="33" xfId="0" applyNumberFormat="1" applyFont="1" applyFill="1" applyBorder="1" applyAlignment="1">
      <alignment horizontal="right" vertical="center"/>
    </xf>
    <xf numFmtId="178" fontId="5" fillId="0" borderId="34" xfId="0" applyNumberFormat="1" applyFont="1" applyFill="1" applyBorder="1" applyAlignment="1">
      <alignment horizontal="right" vertical="center"/>
    </xf>
    <xf numFmtId="178" fontId="5" fillId="0" borderId="35" xfId="0" applyNumberFormat="1" applyFont="1" applyFill="1" applyBorder="1" applyAlignment="1">
      <alignment horizontal="right" vertical="center"/>
    </xf>
    <xf numFmtId="178" fontId="5" fillId="0" borderId="36" xfId="0" applyNumberFormat="1" applyFont="1" applyFill="1" applyBorder="1" applyAlignment="1">
      <alignment horizontal="right" vertical="center"/>
    </xf>
    <xf numFmtId="179" fontId="5" fillId="0" borderId="32" xfId="2" applyNumberFormat="1" applyFont="1" applyFill="1" applyBorder="1" applyAlignment="1">
      <alignment horizontal="right" vertical="center"/>
    </xf>
    <xf numFmtId="38" fontId="5" fillId="0" borderId="32" xfId="2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1" fontId="5" fillId="0" borderId="32" xfId="0" applyNumberFormat="1" applyFont="1" applyBorder="1" applyAlignment="1">
      <alignment horizontal="right" vertical="center"/>
    </xf>
    <xf numFmtId="177" fontId="6" fillId="0" borderId="0" xfId="3" applyNumberFormat="1" applyFont="1" applyBorder="1" applyAlignment="1">
      <alignment horizontal="right" vertical="center"/>
    </xf>
    <xf numFmtId="0" fontId="6" fillId="0" borderId="0" xfId="0" applyFont="1"/>
    <xf numFmtId="0" fontId="5" fillId="0" borderId="14" xfId="3" applyFont="1" applyBorder="1" applyAlignment="1">
      <alignment horizontal="distributed" vertical="center"/>
    </xf>
    <xf numFmtId="0" fontId="5" fillId="0" borderId="15" xfId="3" applyFont="1" applyBorder="1" applyAlignment="1">
      <alignment horizontal="distributed" vertical="center"/>
    </xf>
    <xf numFmtId="178" fontId="9" fillId="0" borderId="17" xfId="0" applyNumberFormat="1" applyFont="1" applyFill="1" applyBorder="1" applyAlignment="1">
      <alignment horizontal="right" vertical="center" shrinkToFit="1"/>
    </xf>
    <xf numFmtId="178" fontId="5" fillId="0" borderId="17" xfId="0" applyNumberFormat="1" applyFont="1" applyFill="1" applyBorder="1" applyAlignment="1">
      <alignment horizontal="right" vertical="center" shrinkToFit="1"/>
    </xf>
    <xf numFmtId="179" fontId="5" fillId="0" borderId="19" xfId="2" applyNumberFormat="1" applyFont="1" applyFill="1" applyBorder="1" applyAlignment="1">
      <alignment horizontal="right" vertical="center" shrinkToFit="1"/>
    </xf>
    <xf numFmtId="38" fontId="5" fillId="0" borderId="15" xfId="2" applyFont="1" applyBorder="1" applyAlignment="1">
      <alignment horizontal="right" vertical="center" shrinkToFit="1"/>
    </xf>
    <xf numFmtId="178" fontId="5" fillId="0" borderId="15" xfId="0" applyNumberFormat="1" applyFont="1" applyBorder="1" applyAlignment="1">
      <alignment horizontal="right" vertical="center" shrinkToFit="1"/>
    </xf>
    <xf numFmtId="181" fontId="5" fillId="0" borderId="19" xfId="0" applyNumberFormat="1" applyFont="1" applyBorder="1" applyAlignment="1">
      <alignment horizontal="right" vertical="center" shrinkToFit="1"/>
    </xf>
    <xf numFmtId="177" fontId="6" fillId="0" borderId="0" xfId="0" applyNumberFormat="1" applyFont="1" applyBorder="1" applyAlignment="1">
      <alignment horizontal="right"/>
    </xf>
    <xf numFmtId="0" fontId="5" fillId="0" borderId="0" xfId="3" applyFont="1"/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38" fontId="5" fillId="0" borderId="0" xfId="2" applyFont="1" applyAlignment="1">
      <alignment horizontal="right"/>
    </xf>
    <xf numFmtId="176" fontId="5" fillId="0" borderId="0" xfId="0" applyNumberFormat="1" applyFont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10" fillId="0" borderId="0" xfId="3" applyFont="1"/>
  </cellXfs>
  <cellStyles count="6">
    <cellStyle name="桁区切り" xfId="1" builtinId="6"/>
    <cellStyle name="桁区切り 3" xfId="2"/>
    <cellStyle name="桁区切り 4" xfId="5"/>
    <cellStyle name="標準" xfId="0" builtinId="0"/>
    <cellStyle name="標準_3図書館一覧2005" xfId="4"/>
    <cellStyle name="標準_TE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131"/>
  <sheetViews>
    <sheetView tabSelected="1" view="pageLayout" topLeftCell="A112" zoomScaleNormal="100" workbookViewId="0">
      <selection activeCell="C3" sqref="C3:N3"/>
    </sheetView>
  </sheetViews>
  <sheetFormatPr defaultRowHeight="11.25"/>
  <cols>
    <col min="1" max="1" width="4.375" style="193" customWidth="1"/>
    <col min="2" max="2" width="10.625" style="193" customWidth="1"/>
    <col min="3" max="3" width="8.25" style="188" customWidth="1"/>
    <col min="4" max="4" width="7.875" style="188" customWidth="1"/>
    <col min="5" max="5" width="6" style="188" customWidth="1"/>
    <col min="6" max="6" width="6.625" style="188" customWidth="1"/>
    <col min="7" max="7" width="6.75" style="188" customWidth="1"/>
    <col min="8" max="8" width="6.125" style="188" customWidth="1"/>
    <col min="9" max="9" width="3.875" style="188" customWidth="1"/>
    <col min="10" max="10" width="7.75" style="188" customWidth="1"/>
    <col min="11" max="11" width="3.75" style="189" customWidth="1"/>
    <col min="12" max="12" width="6.875" style="190" customWidth="1"/>
    <col min="13" max="13" width="5.25" style="188" customWidth="1"/>
    <col min="14" max="14" width="4" style="188" customWidth="1"/>
    <col min="15" max="15" width="4.5" style="191" customWidth="1"/>
    <col min="16" max="18" width="9" style="7"/>
    <col min="19" max="19" width="9" style="186"/>
    <col min="20" max="21" width="9" style="7"/>
    <col min="22" max="16384" width="9" style="8"/>
  </cols>
  <sheetData>
    <row r="1" spans="1:22" ht="17.25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  <c r="P1" s="5"/>
      <c r="Q1" s="5"/>
      <c r="R1" s="5"/>
      <c r="S1" s="6"/>
    </row>
    <row r="2" spans="1:22" ht="17.25">
      <c r="A2" s="1"/>
      <c r="B2" s="1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4"/>
      <c r="P2" s="5"/>
      <c r="Q2" s="5"/>
      <c r="R2" s="5"/>
      <c r="S2" s="6"/>
    </row>
    <row r="3" spans="1:22" s="18" customFormat="1" ht="13.5">
      <c r="A3" s="9" t="s">
        <v>1</v>
      </c>
      <c r="B3" s="10"/>
      <c r="C3" s="11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 t="s">
        <v>3</v>
      </c>
      <c r="P3" s="13" t="s">
        <v>4</v>
      </c>
      <c r="Q3" s="14"/>
      <c r="R3" s="15"/>
      <c r="S3" s="6"/>
      <c r="T3" s="16"/>
      <c r="U3" s="16"/>
      <c r="V3" s="17"/>
    </row>
    <row r="4" spans="1:22" s="18" customFormat="1" ht="13.5">
      <c r="A4" s="19"/>
      <c r="B4" s="20"/>
      <c r="C4" s="21" t="s">
        <v>5</v>
      </c>
      <c r="D4" s="22"/>
      <c r="E4" s="23"/>
      <c r="F4" s="24" t="s">
        <v>6</v>
      </c>
      <c r="G4" s="25"/>
      <c r="H4" s="25"/>
      <c r="I4" s="26"/>
      <c r="J4" s="27" t="s">
        <v>7</v>
      </c>
      <c r="K4" s="28" t="s">
        <v>8</v>
      </c>
      <c r="L4" s="29" t="s">
        <v>9</v>
      </c>
      <c r="M4" s="28" t="s">
        <v>10</v>
      </c>
      <c r="N4" s="28" t="s">
        <v>11</v>
      </c>
      <c r="O4" s="30"/>
      <c r="P4" s="14"/>
      <c r="Q4" s="14"/>
      <c r="R4" s="15"/>
      <c r="S4" s="6"/>
      <c r="T4" s="16"/>
      <c r="U4" s="16"/>
      <c r="V4" s="17"/>
    </row>
    <row r="5" spans="1:22" s="18" customFormat="1" ht="23.25" customHeight="1">
      <c r="A5" s="19"/>
      <c r="B5" s="20"/>
      <c r="C5" s="31"/>
      <c r="D5" s="32" t="s">
        <v>12</v>
      </c>
      <c r="E5" s="33" t="s">
        <v>13</v>
      </c>
      <c r="F5" s="34"/>
      <c r="G5" s="35" t="s">
        <v>14</v>
      </c>
      <c r="H5" s="36" t="s">
        <v>12</v>
      </c>
      <c r="I5" s="33" t="s">
        <v>15</v>
      </c>
      <c r="J5" s="37"/>
      <c r="K5" s="38"/>
      <c r="L5" s="39"/>
      <c r="M5" s="40"/>
      <c r="N5" s="40"/>
      <c r="O5" s="30"/>
      <c r="P5" s="14"/>
      <c r="Q5" s="14"/>
      <c r="R5" s="15"/>
      <c r="S5" s="6"/>
      <c r="T5" s="16"/>
      <c r="U5" s="16"/>
      <c r="V5" s="17"/>
    </row>
    <row r="6" spans="1:22" s="18" customFormat="1" ht="40.5" customHeight="1">
      <c r="A6" s="19"/>
      <c r="B6" s="20"/>
      <c r="C6" s="31"/>
      <c r="D6" s="41"/>
      <c r="E6" s="33"/>
      <c r="F6" s="34"/>
      <c r="G6" s="41"/>
      <c r="H6" s="36"/>
      <c r="I6" s="33"/>
      <c r="J6" s="37"/>
      <c r="K6" s="38"/>
      <c r="L6" s="39"/>
      <c r="M6" s="40"/>
      <c r="N6" s="40"/>
      <c r="O6" s="30"/>
      <c r="P6" s="14"/>
      <c r="Q6" s="14"/>
      <c r="R6" s="15"/>
      <c r="S6" s="6"/>
      <c r="T6" s="16"/>
      <c r="U6" s="16"/>
      <c r="V6" s="17"/>
    </row>
    <row r="7" spans="1:22" s="18" customFormat="1" ht="17.25" customHeight="1">
      <c r="A7" s="42"/>
      <c r="B7" s="43"/>
      <c r="C7" s="44" t="s">
        <v>16</v>
      </c>
      <c r="D7" s="45" t="s">
        <v>17</v>
      </c>
      <c r="E7" s="46" t="s">
        <v>17</v>
      </c>
      <c r="F7" s="44" t="s">
        <v>17</v>
      </c>
      <c r="G7" s="45" t="s">
        <v>17</v>
      </c>
      <c r="H7" s="46" t="s">
        <v>17</v>
      </c>
      <c r="I7" s="47" t="s">
        <v>17</v>
      </c>
      <c r="J7" s="44" t="s">
        <v>17</v>
      </c>
      <c r="K7" s="48" t="s">
        <v>18</v>
      </c>
      <c r="L7" s="44" t="s">
        <v>17</v>
      </c>
      <c r="M7" s="44" t="s">
        <v>19</v>
      </c>
      <c r="N7" s="48" t="s">
        <v>19</v>
      </c>
      <c r="O7" s="49" t="s">
        <v>17</v>
      </c>
      <c r="P7" s="5" t="s">
        <v>20</v>
      </c>
      <c r="Q7" s="50" t="s">
        <v>21</v>
      </c>
      <c r="R7" s="50"/>
      <c r="S7" s="6" t="s">
        <v>22</v>
      </c>
      <c r="T7" s="16"/>
      <c r="U7" s="16"/>
      <c r="V7" s="17"/>
    </row>
    <row r="8" spans="1:22" ht="22.5" customHeight="1">
      <c r="A8" s="51" t="s">
        <v>23</v>
      </c>
      <c r="B8" s="52"/>
      <c r="C8" s="53">
        <v>705833</v>
      </c>
      <c r="D8" s="54">
        <v>93481</v>
      </c>
      <c r="E8" s="55">
        <v>2868</v>
      </c>
      <c r="F8" s="56">
        <v>9914</v>
      </c>
      <c r="G8" s="54">
        <v>6844</v>
      </c>
      <c r="H8" s="57">
        <v>1379</v>
      </c>
      <c r="I8" s="55">
        <v>0</v>
      </c>
      <c r="J8" s="56">
        <v>107277</v>
      </c>
      <c r="K8" s="58">
        <f>J8/C8*100</f>
        <v>15.19863763808153</v>
      </c>
      <c r="L8" s="59">
        <v>4916</v>
      </c>
      <c r="M8" s="60">
        <v>713</v>
      </c>
      <c r="N8" s="60">
        <v>98</v>
      </c>
      <c r="O8" s="61">
        <f>C8/S8</f>
        <v>0.34396766523735239</v>
      </c>
      <c r="P8" s="7">
        <v>1</v>
      </c>
      <c r="Q8" s="7" t="s">
        <v>24</v>
      </c>
      <c r="S8" s="62">
        <v>2052033</v>
      </c>
      <c r="T8" s="63" t="s">
        <v>25</v>
      </c>
      <c r="U8" s="64"/>
    </row>
    <row r="9" spans="1:22" ht="22.5" customHeight="1">
      <c r="A9" s="65" t="s">
        <v>26</v>
      </c>
      <c r="B9" s="52"/>
      <c r="C9" s="66">
        <v>655586</v>
      </c>
      <c r="D9" s="67">
        <v>115174</v>
      </c>
      <c r="E9" s="68">
        <v>502</v>
      </c>
      <c r="F9" s="69">
        <v>16419</v>
      </c>
      <c r="G9" s="67">
        <v>15405</v>
      </c>
      <c r="H9" s="70">
        <v>3431</v>
      </c>
      <c r="I9" s="68">
        <v>0</v>
      </c>
      <c r="J9" s="69">
        <v>234127</v>
      </c>
      <c r="K9" s="58">
        <f t="shared" ref="K9:K72" si="0">J9/C9*100</f>
        <v>35.712629616861861</v>
      </c>
      <c r="L9" s="59">
        <v>15176</v>
      </c>
      <c r="M9" s="60">
        <v>146</v>
      </c>
      <c r="N9" s="60">
        <v>16</v>
      </c>
      <c r="O9" s="71">
        <f>(C9+C10)/S9</f>
        <v>2.7936373242386492</v>
      </c>
      <c r="P9" s="7">
        <v>2</v>
      </c>
      <c r="S9" s="72">
        <v>370033</v>
      </c>
      <c r="T9" s="73" t="s">
        <v>27</v>
      </c>
      <c r="U9" s="64"/>
    </row>
    <row r="10" spans="1:22" ht="22.5" customHeight="1">
      <c r="A10" s="65" t="s">
        <v>28</v>
      </c>
      <c r="B10" s="52"/>
      <c r="C10" s="66">
        <v>378152</v>
      </c>
      <c r="D10" s="67">
        <v>112473</v>
      </c>
      <c r="E10" s="68"/>
      <c r="F10" s="69">
        <v>16925</v>
      </c>
      <c r="G10" s="67">
        <v>16319</v>
      </c>
      <c r="H10" s="70">
        <v>4510</v>
      </c>
      <c r="I10" s="68"/>
      <c r="J10" s="69">
        <v>265935</v>
      </c>
      <c r="K10" s="58">
        <f t="shared" si="0"/>
        <v>70.324895809092638</v>
      </c>
      <c r="L10" s="59">
        <v>9428</v>
      </c>
      <c r="M10" s="60">
        <v>110</v>
      </c>
      <c r="N10" s="60">
        <v>16</v>
      </c>
      <c r="O10" s="74" t="e">
        <f>C10/S10</f>
        <v>#DIV/0!</v>
      </c>
      <c r="P10" s="7">
        <v>1</v>
      </c>
      <c r="Q10" s="7" t="s">
        <v>29</v>
      </c>
      <c r="S10" s="72"/>
      <c r="T10" s="73" t="s">
        <v>30</v>
      </c>
      <c r="U10" s="64"/>
    </row>
    <row r="11" spans="1:22" ht="22.5" customHeight="1">
      <c r="A11" s="75" t="s">
        <v>31</v>
      </c>
      <c r="B11" s="76"/>
      <c r="C11" s="66">
        <v>613065</v>
      </c>
      <c r="D11" s="67">
        <v>149293</v>
      </c>
      <c r="E11" s="68">
        <v>5887</v>
      </c>
      <c r="F11" s="69">
        <v>15690</v>
      </c>
      <c r="G11" s="67">
        <v>14983</v>
      </c>
      <c r="H11" s="70">
        <v>3821</v>
      </c>
      <c r="I11" s="68">
        <v>104</v>
      </c>
      <c r="J11" s="69">
        <v>262941</v>
      </c>
      <c r="K11" s="58">
        <f t="shared" si="0"/>
        <v>42.889579408382474</v>
      </c>
      <c r="L11" s="59">
        <v>10807</v>
      </c>
      <c r="M11" s="60">
        <v>156</v>
      </c>
      <c r="N11" s="60">
        <v>20</v>
      </c>
      <c r="O11" s="71">
        <f>(C11+C12+C13+C14+C15+C16+C17+C18+C19+C20+C21)/S11</f>
        <v>5.0252284598019044</v>
      </c>
      <c r="P11" s="7">
        <v>1</v>
      </c>
      <c r="Q11" s="7" t="s">
        <v>32</v>
      </c>
      <c r="S11" s="72">
        <v>240086</v>
      </c>
      <c r="T11" s="63" t="s">
        <v>33</v>
      </c>
      <c r="U11" s="64"/>
    </row>
    <row r="12" spans="1:22" ht="22.5" customHeight="1">
      <c r="A12" s="77"/>
      <c r="B12" s="78" t="s">
        <v>34</v>
      </c>
      <c r="C12" s="66">
        <v>27455</v>
      </c>
      <c r="D12" s="67">
        <v>12500</v>
      </c>
      <c r="E12" s="68">
        <v>30</v>
      </c>
      <c r="F12" s="69">
        <v>1960</v>
      </c>
      <c r="G12" s="67">
        <v>1922</v>
      </c>
      <c r="H12" s="70">
        <v>643</v>
      </c>
      <c r="I12" s="68">
        <v>8</v>
      </c>
      <c r="J12" s="69">
        <v>26582</v>
      </c>
      <c r="K12" s="58">
        <f t="shared" si="0"/>
        <v>96.820251320342379</v>
      </c>
      <c r="L12" s="59">
        <v>1659</v>
      </c>
      <c r="M12" s="60">
        <v>15</v>
      </c>
      <c r="N12" s="60">
        <v>5</v>
      </c>
      <c r="O12" s="79"/>
      <c r="P12" s="7">
        <v>2</v>
      </c>
      <c r="S12" s="72"/>
      <c r="T12" s="80"/>
      <c r="U12" s="81" t="s">
        <v>34</v>
      </c>
    </row>
    <row r="13" spans="1:22" ht="22.5" customHeight="1">
      <c r="A13" s="77"/>
      <c r="B13" s="82" t="s">
        <v>35</v>
      </c>
      <c r="C13" s="66">
        <v>33600</v>
      </c>
      <c r="D13" s="67">
        <v>14681</v>
      </c>
      <c r="E13" s="68">
        <v>52</v>
      </c>
      <c r="F13" s="69">
        <v>2262</v>
      </c>
      <c r="G13" s="67">
        <v>2231</v>
      </c>
      <c r="H13" s="70">
        <v>904</v>
      </c>
      <c r="I13" s="68">
        <v>0</v>
      </c>
      <c r="J13" s="69">
        <v>33082</v>
      </c>
      <c r="K13" s="58">
        <f t="shared" si="0"/>
        <v>98.458333333333343</v>
      </c>
      <c r="L13" s="59">
        <v>2352</v>
      </c>
      <c r="M13" s="60">
        <v>13</v>
      </c>
      <c r="N13" s="60">
        <v>5</v>
      </c>
      <c r="O13" s="79"/>
      <c r="P13" s="7">
        <v>2</v>
      </c>
      <c r="S13" s="72"/>
      <c r="T13" s="80"/>
      <c r="U13" s="81" t="s">
        <v>36</v>
      </c>
    </row>
    <row r="14" spans="1:22" ht="22.5" customHeight="1">
      <c r="A14" s="77"/>
      <c r="B14" s="78" t="s">
        <v>37</v>
      </c>
      <c r="C14" s="66">
        <v>73180</v>
      </c>
      <c r="D14" s="67">
        <v>28116</v>
      </c>
      <c r="E14" s="68">
        <v>396</v>
      </c>
      <c r="F14" s="69">
        <v>5500</v>
      </c>
      <c r="G14" s="67">
        <v>5436</v>
      </c>
      <c r="H14" s="70">
        <v>1762</v>
      </c>
      <c r="I14" s="68">
        <v>15</v>
      </c>
      <c r="J14" s="69">
        <v>68947</v>
      </c>
      <c r="K14" s="58">
        <f t="shared" si="0"/>
        <v>94.215632686526376</v>
      </c>
      <c r="L14" s="59">
        <v>3516</v>
      </c>
      <c r="M14" s="60">
        <v>36</v>
      </c>
      <c r="N14" s="60">
        <v>8</v>
      </c>
      <c r="O14" s="79"/>
      <c r="P14" s="7">
        <v>2</v>
      </c>
      <c r="S14" s="72"/>
      <c r="T14" s="80"/>
      <c r="U14" s="81" t="s">
        <v>38</v>
      </c>
    </row>
    <row r="15" spans="1:22" ht="22.5" customHeight="1">
      <c r="A15" s="77"/>
      <c r="B15" s="83" t="s">
        <v>39</v>
      </c>
      <c r="C15" s="66">
        <v>26318</v>
      </c>
      <c r="D15" s="67">
        <v>11455</v>
      </c>
      <c r="E15" s="68">
        <v>95</v>
      </c>
      <c r="F15" s="69">
        <v>2313</v>
      </c>
      <c r="G15" s="67">
        <v>2275</v>
      </c>
      <c r="H15" s="70">
        <v>788</v>
      </c>
      <c r="I15" s="68">
        <v>12</v>
      </c>
      <c r="J15" s="69">
        <v>25493</v>
      </c>
      <c r="K15" s="58">
        <f t="shared" si="0"/>
        <v>96.865263317881301</v>
      </c>
      <c r="L15" s="59">
        <v>3070</v>
      </c>
      <c r="M15" s="60">
        <v>14</v>
      </c>
      <c r="N15" s="60">
        <v>5</v>
      </c>
      <c r="O15" s="79"/>
      <c r="P15" s="7">
        <v>2</v>
      </c>
      <c r="S15" s="72"/>
      <c r="T15" s="80"/>
      <c r="U15" s="81" t="s">
        <v>39</v>
      </c>
    </row>
    <row r="16" spans="1:22" ht="22.5" customHeight="1">
      <c r="A16" s="84"/>
      <c r="B16" s="83" t="s">
        <v>40</v>
      </c>
      <c r="C16" s="66">
        <v>34204</v>
      </c>
      <c r="D16" s="67">
        <v>15480</v>
      </c>
      <c r="E16" s="68">
        <v>148</v>
      </c>
      <c r="F16" s="69">
        <v>2711</v>
      </c>
      <c r="G16" s="67">
        <v>2664</v>
      </c>
      <c r="H16" s="70">
        <v>1100</v>
      </c>
      <c r="I16" s="68">
        <v>6</v>
      </c>
      <c r="J16" s="69">
        <v>33244</v>
      </c>
      <c r="K16" s="58">
        <f t="shared" si="0"/>
        <v>97.19331072389194</v>
      </c>
      <c r="L16" s="59">
        <v>2406</v>
      </c>
      <c r="M16" s="60">
        <v>11</v>
      </c>
      <c r="N16" s="60">
        <v>5</v>
      </c>
      <c r="O16" s="79"/>
      <c r="P16" s="7">
        <v>2</v>
      </c>
      <c r="S16" s="72"/>
      <c r="T16" s="80"/>
      <c r="U16" s="81" t="s">
        <v>40</v>
      </c>
    </row>
    <row r="17" spans="1:21" ht="22.5" customHeight="1">
      <c r="A17" s="84"/>
      <c r="B17" s="85" t="s">
        <v>41</v>
      </c>
      <c r="C17" s="66">
        <v>161827</v>
      </c>
      <c r="D17" s="67">
        <v>23063</v>
      </c>
      <c r="E17" s="68">
        <v>48</v>
      </c>
      <c r="F17" s="69">
        <v>2344</v>
      </c>
      <c r="G17" s="67">
        <v>2326</v>
      </c>
      <c r="H17" s="70">
        <v>882</v>
      </c>
      <c r="I17" s="68">
        <v>6</v>
      </c>
      <c r="J17" s="69">
        <v>30987</v>
      </c>
      <c r="K17" s="58">
        <f t="shared" si="0"/>
        <v>19.148226192168181</v>
      </c>
      <c r="L17" s="59">
        <v>3138</v>
      </c>
      <c r="M17" s="60">
        <v>12</v>
      </c>
      <c r="N17" s="60">
        <v>5</v>
      </c>
      <c r="O17" s="79"/>
      <c r="P17" s="7">
        <v>2</v>
      </c>
      <c r="S17" s="72"/>
      <c r="T17" s="80"/>
      <c r="U17" s="81" t="s">
        <v>42</v>
      </c>
    </row>
    <row r="18" spans="1:21" ht="22.5" customHeight="1">
      <c r="A18" s="84"/>
      <c r="B18" s="85" t="s">
        <v>43</v>
      </c>
      <c r="C18" s="66">
        <v>40785</v>
      </c>
      <c r="D18" s="67">
        <v>15281</v>
      </c>
      <c r="E18" s="68">
        <v>130</v>
      </c>
      <c r="F18" s="69">
        <v>2682</v>
      </c>
      <c r="G18" s="67">
        <v>2654</v>
      </c>
      <c r="H18" s="70">
        <v>891</v>
      </c>
      <c r="I18" s="68">
        <v>0</v>
      </c>
      <c r="J18" s="69">
        <v>39556</v>
      </c>
      <c r="K18" s="58">
        <f t="shared" si="0"/>
        <v>96.986637244084832</v>
      </c>
      <c r="L18" s="59">
        <v>3243</v>
      </c>
      <c r="M18" s="60">
        <v>16</v>
      </c>
      <c r="N18" s="60">
        <v>6</v>
      </c>
      <c r="O18" s="79"/>
      <c r="P18" s="7">
        <v>2</v>
      </c>
      <c r="S18" s="72"/>
      <c r="T18" s="80"/>
      <c r="U18" s="81" t="s">
        <v>43</v>
      </c>
    </row>
    <row r="19" spans="1:21" ht="22.5" customHeight="1">
      <c r="A19" s="84"/>
      <c r="B19" s="85" t="s">
        <v>44</v>
      </c>
      <c r="C19" s="66">
        <v>48565</v>
      </c>
      <c r="D19" s="67">
        <v>17889</v>
      </c>
      <c r="E19" s="68">
        <v>102</v>
      </c>
      <c r="F19" s="69">
        <v>3398</v>
      </c>
      <c r="G19" s="67">
        <v>3383</v>
      </c>
      <c r="H19" s="70">
        <v>1182</v>
      </c>
      <c r="I19" s="68">
        <v>22</v>
      </c>
      <c r="J19" s="69">
        <v>48343</v>
      </c>
      <c r="K19" s="58">
        <f t="shared" si="0"/>
        <v>99.5428806753835</v>
      </c>
      <c r="L19" s="59">
        <v>5701</v>
      </c>
      <c r="M19" s="60">
        <v>12</v>
      </c>
      <c r="N19" s="60">
        <v>5</v>
      </c>
      <c r="O19" s="79"/>
      <c r="P19" s="7">
        <v>2</v>
      </c>
      <c r="S19" s="72"/>
      <c r="T19" s="80"/>
      <c r="U19" s="81" t="s">
        <v>44</v>
      </c>
    </row>
    <row r="20" spans="1:21" ht="22.5" customHeight="1">
      <c r="A20" s="77"/>
      <c r="B20" s="78" t="s">
        <v>45</v>
      </c>
      <c r="C20" s="66">
        <v>96799</v>
      </c>
      <c r="D20" s="67">
        <v>33138</v>
      </c>
      <c r="E20" s="68">
        <v>123</v>
      </c>
      <c r="F20" s="69">
        <v>4229</v>
      </c>
      <c r="G20" s="67">
        <v>4154</v>
      </c>
      <c r="H20" s="70">
        <v>1433</v>
      </c>
      <c r="I20" s="68">
        <v>8</v>
      </c>
      <c r="J20" s="69">
        <v>62878</v>
      </c>
      <c r="K20" s="58">
        <f t="shared" si="0"/>
        <v>64.957282616555958</v>
      </c>
      <c r="L20" s="59">
        <v>3296</v>
      </c>
      <c r="M20" s="60">
        <v>23</v>
      </c>
      <c r="N20" s="60">
        <v>10</v>
      </c>
      <c r="O20" s="79"/>
      <c r="P20" s="7">
        <v>2</v>
      </c>
      <c r="S20" s="72"/>
      <c r="T20" s="80"/>
      <c r="U20" s="81" t="s">
        <v>45</v>
      </c>
    </row>
    <row r="21" spans="1:21" ht="22.5" customHeight="1">
      <c r="A21" s="86"/>
      <c r="B21" s="78" t="s">
        <v>46</v>
      </c>
      <c r="C21" s="66">
        <v>50689</v>
      </c>
      <c r="D21" s="67">
        <v>18694</v>
      </c>
      <c r="E21" s="68">
        <v>12</v>
      </c>
      <c r="F21" s="69">
        <v>2463</v>
      </c>
      <c r="G21" s="67">
        <v>2445</v>
      </c>
      <c r="H21" s="70">
        <v>1008</v>
      </c>
      <c r="I21" s="68">
        <v>6</v>
      </c>
      <c r="J21" s="69">
        <v>40526</v>
      </c>
      <c r="K21" s="58">
        <f t="shared" si="0"/>
        <v>79.950285071711818</v>
      </c>
      <c r="L21" s="59">
        <v>751</v>
      </c>
      <c r="M21" s="60">
        <v>44</v>
      </c>
      <c r="N21" s="60">
        <v>6</v>
      </c>
      <c r="O21" s="74"/>
      <c r="P21" s="7">
        <v>2</v>
      </c>
      <c r="S21" s="72"/>
      <c r="T21" s="80"/>
      <c r="U21" s="81" t="s">
        <v>45</v>
      </c>
    </row>
    <row r="22" spans="1:21" ht="22.5" customHeight="1">
      <c r="A22" s="65" t="s">
        <v>47</v>
      </c>
      <c r="B22" s="52"/>
      <c r="C22" s="66">
        <v>307395</v>
      </c>
      <c r="D22" s="67">
        <v>68957</v>
      </c>
      <c r="E22" s="68">
        <v>0</v>
      </c>
      <c r="F22" s="69">
        <v>8167</v>
      </c>
      <c r="G22" s="67">
        <v>7408</v>
      </c>
      <c r="H22" s="70">
        <v>2203</v>
      </c>
      <c r="I22" s="68">
        <v>0</v>
      </c>
      <c r="J22" s="69">
        <v>155932</v>
      </c>
      <c r="K22" s="58">
        <f t="shared" si="0"/>
        <v>50.72691488150425</v>
      </c>
      <c r="L22" s="59">
        <v>3956</v>
      </c>
      <c r="M22" s="60">
        <v>81</v>
      </c>
      <c r="N22" s="60">
        <v>17</v>
      </c>
      <c r="O22" s="71">
        <f>(C22+C23+C24+C25)/S22</f>
        <v>3.6628790329886503</v>
      </c>
      <c r="P22" s="7">
        <v>1</v>
      </c>
      <c r="Q22" s="7" t="s">
        <v>48</v>
      </c>
      <c r="S22" s="72">
        <v>154538</v>
      </c>
      <c r="T22" s="73" t="s">
        <v>47</v>
      </c>
      <c r="U22" s="64"/>
    </row>
    <row r="23" spans="1:21" ht="22.5" customHeight="1">
      <c r="A23" s="65" t="s">
        <v>49</v>
      </c>
      <c r="B23" s="52"/>
      <c r="C23" s="66">
        <v>124917</v>
      </c>
      <c r="D23" s="67">
        <v>34692</v>
      </c>
      <c r="E23" s="68">
        <v>220</v>
      </c>
      <c r="F23" s="69">
        <v>3803</v>
      </c>
      <c r="G23" s="67">
        <v>3382</v>
      </c>
      <c r="H23" s="70">
        <v>1219</v>
      </c>
      <c r="I23" s="68">
        <v>2</v>
      </c>
      <c r="J23" s="69">
        <v>88054</v>
      </c>
      <c r="K23" s="58">
        <f t="shared" si="0"/>
        <v>70.490005363561409</v>
      </c>
      <c r="L23" s="59">
        <v>97</v>
      </c>
      <c r="M23" s="60">
        <v>45</v>
      </c>
      <c r="N23" s="60">
        <v>10</v>
      </c>
      <c r="O23" s="79" t="e">
        <f>C23/S23</f>
        <v>#DIV/0!</v>
      </c>
      <c r="P23" s="7">
        <v>1</v>
      </c>
      <c r="Q23" s="7" t="s">
        <v>50</v>
      </c>
      <c r="S23" s="72"/>
      <c r="T23" s="73" t="s">
        <v>51</v>
      </c>
      <c r="U23" s="64"/>
    </row>
    <row r="24" spans="1:21" ht="22.5" customHeight="1">
      <c r="A24" s="65" t="s">
        <v>52</v>
      </c>
      <c r="B24" s="87"/>
      <c r="C24" s="66">
        <v>67099</v>
      </c>
      <c r="D24" s="67">
        <v>8684</v>
      </c>
      <c r="E24" s="68">
        <v>777</v>
      </c>
      <c r="F24" s="69">
        <v>2558</v>
      </c>
      <c r="G24" s="67">
        <v>1944</v>
      </c>
      <c r="H24" s="70">
        <v>429</v>
      </c>
      <c r="I24" s="68"/>
      <c r="J24" s="69">
        <v>53885</v>
      </c>
      <c r="K24" s="58">
        <f t="shared" si="0"/>
        <v>80.30671097929924</v>
      </c>
      <c r="L24" s="59">
        <v>1404</v>
      </c>
      <c r="M24" s="60">
        <v>157</v>
      </c>
      <c r="N24" s="60">
        <v>33</v>
      </c>
      <c r="O24" s="79" t="e">
        <f>(C24+C25)/S24</f>
        <v>#DIV/0!</v>
      </c>
      <c r="P24" s="7">
        <v>2</v>
      </c>
      <c r="S24" s="72"/>
      <c r="T24" s="73" t="s">
        <v>52</v>
      </c>
      <c r="U24" s="64"/>
    </row>
    <row r="25" spans="1:21" ht="22.5" customHeight="1">
      <c r="A25" s="51" t="s">
        <v>53</v>
      </c>
      <c r="B25" s="88"/>
      <c r="C25" s="66">
        <v>66643</v>
      </c>
      <c r="D25" s="67">
        <v>17288</v>
      </c>
      <c r="E25" s="68">
        <v>298</v>
      </c>
      <c r="F25" s="69">
        <v>4167</v>
      </c>
      <c r="G25" s="67">
        <v>2535</v>
      </c>
      <c r="H25" s="70">
        <v>745</v>
      </c>
      <c r="I25" s="68">
        <v>6</v>
      </c>
      <c r="J25" s="69">
        <v>47986</v>
      </c>
      <c r="K25" s="58">
        <f t="shared" si="0"/>
        <v>72.004561619374869</v>
      </c>
      <c r="L25" s="59">
        <v>52</v>
      </c>
      <c r="M25" s="60">
        <v>28</v>
      </c>
      <c r="N25" s="60">
        <v>10</v>
      </c>
      <c r="O25" s="74" t="e">
        <f>C25/S25</f>
        <v>#DIV/0!</v>
      </c>
      <c r="P25" s="7">
        <v>2</v>
      </c>
      <c r="S25" s="72"/>
      <c r="T25" s="73" t="s">
        <v>54</v>
      </c>
      <c r="U25" s="64"/>
    </row>
    <row r="26" spans="1:21" ht="22.5" customHeight="1">
      <c r="A26" s="65" t="s">
        <v>55</v>
      </c>
      <c r="B26" s="87"/>
      <c r="C26" s="66">
        <v>233542</v>
      </c>
      <c r="D26" s="67">
        <v>110653</v>
      </c>
      <c r="E26" s="68">
        <v>1701</v>
      </c>
      <c r="F26" s="69">
        <v>5720</v>
      </c>
      <c r="G26" s="67">
        <v>5376</v>
      </c>
      <c r="H26" s="70">
        <v>2680</v>
      </c>
      <c r="I26" s="68">
        <v>0</v>
      </c>
      <c r="J26" s="69">
        <v>148178</v>
      </c>
      <c r="K26" s="58">
        <f t="shared" si="0"/>
        <v>63.448116398763389</v>
      </c>
      <c r="L26" s="59">
        <v>4773</v>
      </c>
      <c r="M26" s="60">
        <v>79</v>
      </c>
      <c r="N26" s="60">
        <v>15</v>
      </c>
      <c r="O26" s="61">
        <f>C26/S26</f>
        <v>4.8214624881291552</v>
      </c>
      <c r="S26" s="62">
        <v>48438</v>
      </c>
      <c r="T26" s="73" t="s">
        <v>56</v>
      </c>
      <c r="U26" s="64"/>
    </row>
    <row r="27" spans="1:21" ht="22.5" customHeight="1">
      <c r="A27" s="75" t="s">
        <v>57</v>
      </c>
      <c r="B27" s="89"/>
      <c r="C27" s="66">
        <v>381532</v>
      </c>
      <c r="D27" s="67">
        <v>74274</v>
      </c>
      <c r="E27" s="68">
        <v>2749</v>
      </c>
      <c r="F27" s="69">
        <v>13441</v>
      </c>
      <c r="G27" s="67">
        <v>9738</v>
      </c>
      <c r="H27" s="70">
        <v>1111</v>
      </c>
      <c r="I27" s="68">
        <v>15</v>
      </c>
      <c r="J27" s="69">
        <v>157147</v>
      </c>
      <c r="K27" s="58">
        <f t="shared" si="0"/>
        <v>41.188419320004613</v>
      </c>
      <c r="L27" s="59">
        <v>5768</v>
      </c>
      <c r="M27" s="60">
        <v>225</v>
      </c>
      <c r="N27" s="60">
        <v>24</v>
      </c>
      <c r="O27" s="71">
        <f>(C27+C28+C29+C30+C31+C32+C33+C34+C35+C36+C37+C38+C39+C40+C41+C42+C43+C44+C45)/S27</f>
        <v>8.2656197625166321</v>
      </c>
      <c r="P27" s="7">
        <v>1</v>
      </c>
      <c r="Q27" s="7" t="s">
        <v>58</v>
      </c>
      <c r="S27" s="72">
        <v>98449</v>
      </c>
      <c r="T27" s="63" t="s">
        <v>59</v>
      </c>
      <c r="U27" s="64"/>
    </row>
    <row r="28" spans="1:21" ht="22.5" customHeight="1">
      <c r="A28" s="84"/>
      <c r="B28" s="90" t="s">
        <v>60</v>
      </c>
      <c r="C28" s="66">
        <v>10717</v>
      </c>
      <c r="D28" s="67">
        <v>6284</v>
      </c>
      <c r="E28" s="68"/>
      <c r="F28" s="69">
        <v>269</v>
      </c>
      <c r="G28" s="67">
        <v>224</v>
      </c>
      <c r="H28" s="70">
        <v>152</v>
      </c>
      <c r="I28" s="68"/>
      <c r="J28" s="69">
        <v>10717</v>
      </c>
      <c r="K28" s="58">
        <f t="shared" si="0"/>
        <v>100</v>
      </c>
      <c r="L28" s="59">
        <v>143</v>
      </c>
      <c r="M28" s="60">
        <v>10</v>
      </c>
      <c r="N28" s="60"/>
      <c r="O28" s="79" t="e">
        <f t="shared" ref="O28:O45" si="1">C28/S28</f>
        <v>#DIV/0!</v>
      </c>
      <c r="S28" s="72"/>
      <c r="T28" s="80"/>
      <c r="U28" s="80" t="s">
        <v>61</v>
      </c>
    </row>
    <row r="29" spans="1:21" ht="22.5" customHeight="1">
      <c r="A29" s="84"/>
      <c r="B29" s="90" t="s">
        <v>62</v>
      </c>
      <c r="C29" s="66">
        <v>11193</v>
      </c>
      <c r="D29" s="67">
        <v>6631</v>
      </c>
      <c r="E29" s="68"/>
      <c r="F29" s="69">
        <v>221</v>
      </c>
      <c r="G29" s="67">
        <v>173</v>
      </c>
      <c r="H29" s="70">
        <v>107</v>
      </c>
      <c r="I29" s="68"/>
      <c r="J29" s="69">
        <v>11193</v>
      </c>
      <c r="K29" s="58">
        <f t="shared" si="0"/>
        <v>100</v>
      </c>
      <c r="L29" s="59">
        <v>282</v>
      </c>
      <c r="M29" s="60">
        <v>13</v>
      </c>
      <c r="N29" s="60"/>
      <c r="O29" s="79" t="e">
        <f t="shared" si="1"/>
        <v>#DIV/0!</v>
      </c>
      <c r="S29" s="72"/>
      <c r="T29" s="80"/>
      <c r="U29" s="80" t="s">
        <v>63</v>
      </c>
    </row>
    <row r="30" spans="1:21" ht="22.5" customHeight="1">
      <c r="A30" s="84"/>
      <c r="B30" s="90" t="s">
        <v>64</v>
      </c>
      <c r="C30" s="66">
        <v>11314</v>
      </c>
      <c r="D30" s="67">
        <v>6781</v>
      </c>
      <c r="E30" s="68"/>
      <c r="F30" s="69">
        <v>258</v>
      </c>
      <c r="G30" s="67">
        <v>188</v>
      </c>
      <c r="H30" s="70">
        <v>127</v>
      </c>
      <c r="I30" s="68"/>
      <c r="J30" s="69">
        <v>11314</v>
      </c>
      <c r="K30" s="58">
        <f t="shared" si="0"/>
        <v>100</v>
      </c>
      <c r="L30" s="59">
        <v>238</v>
      </c>
      <c r="M30" s="60">
        <v>9</v>
      </c>
      <c r="N30" s="60"/>
      <c r="O30" s="79" t="e">
        <f t="shared" si="1"/>
        <v>#DIV/0!</v>
      </c>
      <c r="S30" s="72"/>
      <c r="T30" s="80"/>
      <c r="U30" s="80" t="s">
        <v>65</v>
      </c>
    </row>
    <row r="31" spans="1:21" ht="22.5" customHeight="1">
      <c r="A31" s="84"/>
      <c r="B31" s="90" t="s">
        <v>66</v>
      </c>
      <c r="C31" s="66">
        <v>8759</v>
      </c>
      <c r="D31" s="67">
        <v>5073</v>
      </c>
      <c r="E31" s="68"/>
      <c r="F31" s="69">
        <v>206</v>
      </c>
      <c r="G31" s="67">
        <v>175</v>
      </c>
      <c r="H31" s="70">
        <v>121</v>
      </c>
      <c r="I31" s="68"/>
      <c r="J31" s="69">
        <v>8759</v>
      </c>
      <c r="K31" s="58">
        <f t="shared" si="0"/>
        <v>100</v>
      </c>
      <c r="L31" s="59">
        <v>143</v>
      </c>
      <c r="M31" s="60">
        <v>8</v>
      </c>
      <c r="N31" s="60"/>
      <c r="O31" s="79" t="e">
        <f t="shared" si="1"/>
        <v>#DIV/0!</v>
      </c>
      <c r="S31" s="72"/>
      <c r="T31" s="80"/>
      <c r="U31" s="80" t="s">
        <v>67</v>
      </c>
    </row>
    <row r="32" spans="1:21" ht="22.5" customHeight="1">
      <c r="A32" s="84"/>
      <c r="B32" s="90" t="s">
        <v>68</v>
      </c>
      <c r="C32" s="66">
        <v>18910</v>
      </c>
      <c r="D32" s="67">
        <v>11997</v>
      </c>
      <c r="E32" s="68"/>
      <c r="F32" s="69">
        <v>394</v>
      </c>
      <c r="G32" s="67">
        <v>341</v>
      </c>
      <c r="H32" s="70">
        <v>220</v>
      </c>
      <c r="I32" s="68"/>
      <c r="J32" s="69">
        <v>18910</v>
      </c>
      <c r="K32" s="58">
        <f t="shared" si="0"/>
        <v>100</v>
      </c>
      <c r="L32" s="59">
        <v>216</v>
      </c>
      <c r="M32" s="60">
        <v>8</v>
      </c>
      <c r="N32" s="60"/>
      <c r="O32" s="79" t="e">
        <f t="shared" si="1"/>
        <v>#DIV/0!</v>
      </c>
      <c r="S32" s="72"/>
      <c r="T32" s="80"/>
      <c r="U32" s="80" t="s">
        <v>69</v>
      </c>
    </row>
    <row r="33" spans="1:21" ht="22.5" customHeight="1">
      <c r="A33" s="84"/>
      <c r="B33" s="91" t="s">
        <v>70</v>
      </c>
      <c r="C33" s="66">
        <v>12600</v>
      </c>
      <c r="D33" s="67">
        <v>8332</v>
      </c>
      <c r="E33" s="68"/>
      <c r="F33" s="69">
        <v>360</v>
      </c>
      <c r="G33" s="67">
        <v>254</v>
      </c>
      <c r="H33" s="70">
        <v>220</v>
      </c>
      <c r="I33" s="68"/>
      <c r="J33" s="69">
        <v>12600</v>
      </c>
      <c r="K33" s="58">
        <f t="shared" si="0"/>
        <v>100</v>
      </c>
      <c r="L33" s="59">
        <v>5</v>
      </c>
      <c r="M33" s="60">
        <v>7</v>
      </c>
      <c r="N33" s="60"/>
      <c r="O33" s="79" t="e">
        <f t="shared" si="1"/>
        <v>#DIV/0!</v>
      </c>
      <c r="S33" s="72"/>
      <c r="T33" s="80"/>
      <c r="U33" s="80" t="s">
        <v>71</v>
      </c>
    </row>
    <row r="34" spans="1:21" ht="22.5" customHeight="1">
      <c r="A34" s="84"/>
      <c r="B34" s="90" t="s">
        <v>72</v>
      </c>
      <c r="C34" s="66">
        <v>9913</v>
      </c>
      <c r="D34" s="67">
        <v>6196</v>
      </c>
      <c r="E34" s="68"/>
      <c r="F34" s="69">
        <v>277</v>
      </c>
      <c r="G34" s="67">
        <v>236</v>
      </c>
      <c r="H34" s="70">
        <v>167</v>
      </c>
      <c r="I34" s="68"/>
      <c r="J34" s="69">
        <v>9913</v>
      </c>
      <c r="K34" s="58">
        <f t="shared" si="0"/>
        <v>100</v>
      </c>
      <c r="L34" s="59">
        <v>23</v>
      </c>
      <c r="M34" s="60">
        <v>8</v>
      </c>
      <c r="N34" s="60"/>
      <c r="O34" s="79" t="e">
        <f t="shared" si="1"/>
        <v>#DIV/0!</v>
      </c>
      <c r="S34" s="72"/>
      <c r="T34" s="80"/>
      <c r="U34" s="80" t="s">
        <v>73</v>
      </c>
    </row>
    <row r="35" spans="1:21" ht="22.5" customHeight="1">
      <c r="A35" s="84"/>
      <c r="B35" s="90" t="s">
        <v>74</v>
      </c>
      <c r="C35" s="66">
        <v>14328</v>
      </c>
      <c r="D35" s="67">
        <v>9173</v>
      </c>
      <c r="E35" s="68"/>
      <c r="F35" s="69">
        <v>302</v>
      </c>
      <c r="G35" s="67">
        <v>253</v>
      </c>
      <c r="H35" s="70">
        <v>205</v>
      </c>
      <c r="I35" s="68"/>
      <c r="J35" s="69">
        <v>14328</v>
      </c>
      <c r="K35" s="58">
        <f t="shared" si="0"/>
        <v>100</v>
      </c>
      <c r="L35" s="59">
        <v>6</v>
      </c>
      <c r="M35" s="60">
        <v>8</v>
      </c>
      <c r="N35" s="60"/>
      <c r="O35" s="79" t="e">
        <f t="shared" si="1"/>
        <v>#DIV/0!</v>
      </c>
      <c r="S35" s="72"/>
      <c r="T35" s="80"/>
      <c r="U35" s="80" t="s">
        <v>75</v>
      </c>
    </row>
    <row r="36" spans="1:21" ht="22.5" customHeight="1">
      <c r="A36" s="84"/>
      <c r="B36" s="91" t="s">
        <v>76</v>
      </c>
      <c r="C36" s="66">
        <v>10888</v>
      </c>
      <c r="D36" s="67">
        <v>7808</v>
      </c>
      <c r="E36" s="68"/>
      <c r="F36" s="69">
        <v>220</v>
      </c>
      <c r="G36" s="67">
        <v>170</v>
      </c>
      <c r="H36" s="70">
        <v>123</v>
      </c>
      <c r="I36" s="68"/>
      <c r="J36" s="69">
        <v>10888</v>
      </c>
      <c r="K36" s="58">
        <f t="shared" si="0"/>
        <v>100</v>
      </c>
      <c r="L36" s="59">
        <v>160</v>
      </c>
      <c r="M36" s="60">
        <v>6</v>
      </c>
      <c r="N36" s="60"/>
      <c r="O36" s="79" t="e">
        <f t="shared" si="1"/>
        <v>#DIV/0!</v>
      </c>
      <c r="S36" s="72"/>
      <c r="T36" s="80"/>
      <c r="U36" s="80" t="s">
        <v>77</v>
      </c>
    </row>
    <row r="37" spans="1:21" ht="22.5" customHeight="1">
      <c r="A37" s="84"/>
      <c r="B37" s="90" t="s">
        <v>78</v>
      </c>
      <c r="C37" s="66">
        <v>18220</v>
      </c>
      <c r="D37" s="67">
        <v>10569</v>
      </c>
      <c r="E37" s="68"/>
      <c r="F37" s="69">
        <v>455</v>
      </c>
      <c r="G37" s="67">
        <v>410</v>
      </c>
      <c r="H37" s="70">
        <v>233</v>
      </c>
      <c r="I37" s="68"/>
      <c r="J37" s="69">
        <v>18220</v>
      </c>
      <c r="K37" s="58">
        <f t="shared" si="0"/>
        <v>100</v>
      </c>
      <c r="L37" s="59">
        <v>107</v>
      </c>
      <c r="M37" s="60">
        <v>13</v>
      </c>
      <c r="N37" s="60"/>
      <c r="O37" s="79" t="e">
        <f t="shared" si="1"/>
        <v>#DIV/0!</v>
      </c>
      <c r="S37" s="72"/>
      <c r="T37" s="80"/>
      <c r="U37" s="80" t="s">
        <v>79</v>
      </c>
    </row>
    <row r="38" spans="1:21" ht="22.5" customHeight="1">
      <c r="A38" s="84"/>
      <c r="B38" s="91" t="s">
        <v>80</v>
      </c>
      <c r="C38" s="66">
        <v>11690</v>
      </c>
      <c r="D38" s="67">
        <v>7753</v>
      </c>
      <c r="E38" s="68"/>
      <c r="F38" s="69">
        <v>283</v>
      </c>
      <c r="G38" s="67">
        <v>232</v>
      </c>
      <c r="H38" s="70">
        <v>191</v>
      </c>
      <c r="I38" s="68"/>
      <c r="J38" s="69">
        <v>11690</v>
      </c>
      <c r="K38" s="58">
        <f t="shared" si="0"/>
        <v>100</v>
      </c>
      <c r="L38" s="59">
        <v>47</v>
      </c>
      <c r="M38" s="60">
        <v>6</v>
      </c>
      <c r="N38" s="60"/>
      <c r="O38" s="79" t="e">
        <f t="shared" si="1"/>
        <v>#DIV/0!</v>
      </c>
      <c r="S38" s="72"/>
      <c r="T38" s="80"/>
      <c r="U38" s="80" t="s">
        <v>81</v>
      </c>
    </row>
    <row r="39" spans="1:21" ht="22.5" customHeight="1">
      <c r="A39" s="84"/>
      <c r="B39" s="90" t="s">
        <v>82</v>
      </c>
      <c r="C39" s="66">
        <v>11397</v>
      </c>
      <c r="D39" s="67">
        <v>7509</v>
      </c>
      <c r="E39" s="68"/>
      <c r="F39" s="69">
        <v>246</v>
      </c>
      <c r="G39" s="67">
        <v>211</v>
      </c>
      <c r="H39" s="70">
        <v>156</v>
      </c>
      <c r="I39" s="68"/>
      <c r="J39" s="69">
        <v>11397</v>
      </c>
      <c r="K39" s="58">
        <f t="shared" si="0"/>
        <v>100</v>
      </c>
      <c r="L39" s="59">
        <v>155</v>
      </c>
      <c r="M39" s="60">
        <v>6</v>
      </c>
      <c r="N39" s="60"/>
      <c r="O39" s="79" t="e">
        <f t="shared" si="1"/>
        <v>#DIV/0!</v>
      </c>
      <c r="S39" s="72"/>
      <c r="T39" s="80"/>
      <c r="U39" s="80" t="s">
        <v>83</v>
      </c>
    </row>
    <row r="40" spans="1:21" ht="22.5" customHeight="1">
      <c r="A40" s="84"/>
      <c r="B40" s="90" t="s">
        <v>84</v>
      </c>
      <c r="C40" s="66">
        <v>12720</v>
      </c>
      <c r="D40" s="67">
        <v>8500</v>
      </c>
      <c r="E40" s="68"/>
      <c r="F40" s="69">
        <v>270</v>
      </c>
      <c r="G40" s="67">
        <v>209</v>
      </c>
      <c r="H40" s="70">
        <v>177</v>
      </c>
      <c r="I40" s="68"/>
      <c r="J40" s="69">
        <v>12720</v>
      </c>
      <c r="K40" s="58">
        <f t="shared" si="0"/>
        <v>100</v>
      </c>
      <c r="L40" s="59">
        <v>24</v>
      </c>
      <c r="M40" s="60">
        <v>11</v>
      </c>
      <c r="N40" s="60"/>
      <c r="O40" s="79" t="e">
        <f t="shared" si="1"/>
        <v>#DIV/0!</v>
      </c>
      <c r="S40" s="72"/>
      <c r="T40" s="80"/>
      <c r="U40" s="80" t="s">
        <v>85</v>
      </c>
    </row>
    <row r="41" spans="1:21" ht="22.5" customHeight="1">
      <c r="A41" s="84"/>
      <c r="B41" s="90" t="s">
        <v>86</v>
      </c>
      <c r="C41" s="66">
        <v>25070</v>
      </c>
      <c r="D41" s="67">
        <v>14445</v>
      </c>
      <c r="E41" s="68"/>
      <c r="F41" s="69">
        <v>573</v>
      </c>
      <c r="G41" s="67">
        <v>507</v>
      </c>
      <c r="H41" s="70">
        <v>323</v>
      </c>
      <c r="I41" s="68"/>
      <c r="J41" s="69">
        <v>25070</v>
      </c>
      <c r="K41" s="58">
        <f t="shared" si="0"/>
        <v>100</v>
      </c>
      <c r="L41" s="59">
        <v>22</v>
      </c>
      <c r="M41" s="60">
        <v>12</v>
      </c>
      <c r="N41" s="60"/>
      <c r="O41" s="79" t="e">
        <f t="shared" si="1"/>
        <v>#DIV/0!</v>
      </c>
      <c r="S41" s="72"/>
      <c r="T41" s="80"/>
      <c r="U41" s="80" t="s">
        <v>87</v>
      </c>
    </row>
    <row r="42" spans="1:21" ht="22.5" customHeight="1">
      <c r="A42" s="84"/>
      <c r="B42" s="90" t="s">
        <v>88</v>
      </c>
      <c r="C42" s="66">
        <v>6853</v>
      </c>
      <c r="D42" s="67">
        <v>4042</v>
      </c>
      <c r="E42" s="68"/>
      <c r="F42" s="69">
        <v>214</v>
      </c>
      <c r="G42" s="67">
        <v>185</v>
      </c>
      <c r="H42" s="70">
        <v>147</v>
      </c>
      <c r="I42" s="68"/>
      <c r="J42" s="69">
        <v>6853</v>
      </c>
      <c r="K42" s="58">
        <f t="shared" si="0"/>
        <v>100</v>
      </c>
      <c r="L42" s="59">
        <v>0</v>
      </c>
      <c r="M42" s="60">
        <v>4</v>
      </c>
      <c r="N42" s="60"/>
      <c r="O42" s="79" t="e">
        <f t="shared" si="1"/>
        <v>#DIV/0!</v>
      </c>
      <c r="S42" s="72"/>
      <c r="T42" s="80"/>
      <c r="U42" s="80" t="s">
        <v>84</v>
      </c>
    </row>
    <row r="43" spans="1:21" ht="22.5" customHeight="1">
      <c r="A43" s="86"/>
      <c r="B43" s="91" t="s">
        <v>89</v>
      </c>
      <c r="C43" s="66">
        <v>8842</v>
      </c>
      <c r="D43" s="67">
        <v>4657</v>
      </c>
      <c r="E43" s="68"/>
      <c r="F43" s="69">
        <v>242</v>
      </c>
      <c r="G43" s="67">
        <v>194</v>
      </c>
      <c r="H43" s="70">
        <v>137</v>
      </c>
      <c r="I43" s="68"/>
      <c r="J43" s="69">
        <v>8842</v>
      </c>
      <c r="K43" s="58">
        <f t="shared" si="0"/>
        <v>100</v>
      </c>
      <c r="L43" s="59">
        <v>54</v>
      </c>
      <c r="M43" s="60">
        <v>7</v>
      </c>
      <c r="N43" s="60"/>
      <c r="O43" s="79" t="e">
        <f t="shared" si="1"/>
        <v>#DIV/0!</v>
      </c>
      <c r="S43" s="72"/>
      <c r="T43" s="80"/>
      <c r="U43" s="80" t="s">
        <v>90</v>
      </c>
    </row>
    <row r="44" spans="1:21" ht="22.5" customHeight="1">
      <c r="A44" s="75" t="s">
        <v>91</v>
      </c>
      <c r="B44" s="89"/>
      <c r="C44" s="66">
        <v>172512</v>
      </c>
      <c r="D44" s="67">
        <v>67190</v>
      </c>
      <c r="E44" s="68">
        <v>1250</v>
      </c>
      <c r="F44" s="69">
        <v>4669</v>
      </c>
      <c r="G44" s="67">
        <v>3384</v>
      </c>
      <c r="H44" s="70">
        <v>2340</v>
      </c>
      <c r="I44" s="68">
        <v>28</v>
      </c>
      <c r="J44" s="69">
        <v>76101</v>
      </c>
      <c r="K44" s="58">
        <f t="shared" si="0"/>
        <v>44.113452977184195</v>
      </c>
      <c r="L44" s="59">
        <v>833</v>
      </c>
      <c r="M44" s="60">
        <v>83</v>
      </c>
      <c r="N44" s="60">
        <v>10</v>
      </c>
      <c r="O44" s="79" t="e">
        <f t="shared" si="1"/>
        <v>#DIV/0!</v>
      </c>
      <c r="P44" s="7">
        <v>1</v>
      </c>
      <c r="Q44" s="7" t="s">
        <v>92</v>
      </c>
      <c r="S44" s="72"/>
      <c r="T44" s="80"/>
      <c r="U44" s="80" t="s">
        <v>93</v>
      </c>
    </row>
    <row r="45" spans="1:21" ht="22.5" customHeight="1">
      <c r="A45" s="75" t="s">
        <v>94</v>
      </c>
      <c r="B45" s="89"/>
      <c r="C45" s="66">
        <v>56284</v>
      </c>
      <c r="D45" s="67">
        <v>23952</v>
      </c>
      <c r="E45" s="68">
        <v>0</v>
      </c>
      <c r="F45" s="69">
        <v>1971</v>
      </c>
      <c r="G45" s="67">
        <v>1756</v>
      </c>
      <c r="H45" s="70">
        <v>634</v>
      </c>
      <c r="I45" s="68">
        <v>0</v>
      </c>
      <c r="J45" s="69">
        <v>52216</v>
      </c>
      <c r="K45" s="58">
        <f t="shared" si="0"/>
        <v>92.772368701584824</v>
      </c>
      <c r="L45" s="59">
        <v>1102</v>
      </c>
      <c r="M45" s="60">
        <v>61</v>
      </c>
      <c r="N45" s="60">
        <v>6</v>
      </c>
      <c r="O45" s="74" t="e">
        <f t="shared" si="1"/>
        <v>#DIV/0!</v>
      </c>
      <c r="P45" s="7">
        <v>2</v>
      </c>
      <c r="S45" s="72"/>
      <c r="T45" s="80"/>
      <c r="U45" s="80" t="s">
        <v>95</v>
      </c>
    </row>
    <row r="46" spans="1:21" ht="22.5" customHeight="1">
      <c r="A46" s="75" t="s">
        <v>96</v>
      </c>
      <c r="B46" s="89"/>
      <c r="C46" s="66">
        <v>199419</v>
      </c>
      <c r="D46" s="67">
        <v>36896</v>
      </c>
      <c r="E46" s="68">
        <v>1036</v>
      </c>
      <c r="F46" s="69">
        <v>7849</v>
      </c>
      <c r="G46" s="67">
        <v>5161</v>
      </c>
      <c r="H46" s="70">
        <v>1833</v>
      </c>
      <c r="I46" s="68">
        <v>31</v>
      </c>
      <c r="J46" s="69">
        <v>127779</v>
      </c>
      <c r="K46" s="58">
        <f t="shared" si="0"/>
        <v>64.075639733425604</v>
      </c>
      <c r="L46" s="59">
        <v>8125</v>
      </c>
      <c r="M46" s="60">
        <v>50</v>
      </c>
      <c r="N46" s="60">
        <v>11</v>
      </c>
      <c r="O46" s="71">
        <f>(C46+C47)/S46</f>
        <v>5.0182216938591457</v>
      </c>
      <c r="P46" s="7">
        <v>2</v>
      </c>
      <c r="S46" s="72">
        <v>48788</v>
      </c>
      <c r="T46" s="63" t="s">
        <v>96</v>
      </c>
      <c r="U46" s="63"/>
    </row>
    <row r="47" spans="1:21" ht="22.5" customHeight="1">
      <c r="A47" s="77"/>
      <c r="B47" s="92" t="s">
        <v>97</v>
      </c>
      <c r="C47" s="66">
        <v>45410</v>
      </c>
      <c r="D47" s="67">
        <v>6643</v>
      </c>
      <c r="E47" s="68">
        <v>24</v>
      </c>
      <c r="F47" s="69">
        <v>613</v>
      </c>
      <c r="G47" s="67">
        <v>37</v>
      </c>
      <c r="H47" s="70">
        <v>102</v>
      </c>
      <c r="I47" s="68">
        <v>0</v>
      </c>
      <c r="J47" s="69">
        <v>39880</v>
      </c>
      <c r="K47" s="58">
        <f t="shared" si="0"/>
        <v>87.822065624311833</v>
      </c>
      <c r="L47" s="59">
        <v>44</v>
      </c>
      <c r="M47" s="60">
        <v>11</v>
      </c>
      <c r="N47" s="60">
        <v>2</v>
      </c>
      <c r="O47" s="74" t="e">
        <f>C47/S47</f>
        <v>#DIV/0!</v>
      </c>
      <c r="P47" s="7">
        <v>2</v>
      </c>
      <c r="S47" s="72"/>
      <c r="T47" s="80"/>
      <c r="U47" s="93" t="s">
        <v>97</v>
      </c>
    </row>
    <row r="48" spans="1:21" ht="22.5" customHeight="1">
      <c r="A48" s="65" t="s">
        <v>98</v>
      </c>
      <c r="B48" s="87"/>
      <c r="C48" s="66">
        <v>213201</v>
      </c>
      <c r="D48" s="67">
        <v>69845</v>
      </c>
      <c r="E48" s="68"/>
      <c r="F48" s="69">
        <v>3907</v>
      </c>
      <c r="G48" s="67">
        <v>3623</v>
      </c>
      <c r="H48" s="70">
        <v>1343</v>
      </c>
      <c r="I48" s="68"/>
      <c r="J48" s="69">
        <v>105116</v>
      </c>
      <c r="K48" s="58">
        <f t="shared" si="0"/>
        <v>49.303708706807193</v>
      </c>
      <c r="L48" s="59">
        <v>2326</v>
      </c>
      <c r="M48" s="60">
        <v>73</v>
      </c>
      <c r="N48" s="60">
        <v>10</v>
      </c>
      <c r="O48" s="61">
        <f>C48/S48</f>
        <v>4.2838972833949525</v>
      </c>
      <c r="S48" s="62">
        <v>49768</v>
      </c>
      <c r="T48" s="73" t="s">
        <v>98</v>
      </c>
      <c r="U48" s="73"/>
    </row>
    <row r="49" spans="1:22" ht="22.5" customHeight="1">
      <c r="A49" s="65" t="s">
        <v>99</v>
      </c>
      <c r="B49" s="87"/>
      <c r="C49" s="66">
        <v>160207</v>
      </c>
      <c r="D49" s="67">
        <v>38185</v>
      </c>
      <c r="E49" s="68">
        <v>465</v>
      </c>
      <c r="F49" s="69">
        <v>7094</v>
      </c>
      <c r="G49" s="67">
        <v>5480</v>
      </c>
      <c r="H49" s="70">
        <v>1517</v>
      </c>
      <c r="I49" s="68">
        <v>18</v>
      </c>
      <c r="J49" s="69">
        <v>92702</v>
      </c>
      <c r="K49" s="58">
        <f t="shared" si="0"/>
        <v>57.863888594131339</v>
      </c>
      <c r="L49" s="59">
        <v>193</v>
      </c>
      <c r="M49" s="60">
        <v>108</v>
      </c>
      <c r="N49" s="60">
        <v>12</v>
      </c>
      <c r="O49" s="61">
        <f>C49/S49</f>
        <v>3.8599445849897602</v>
      </c>
      <c r="P49" s="7">
        <v>2</v>
      </c>
      <c r="S49" s="62">
        <v>41505</v>
      </c>
      <c r="T49" s="73" t="s">
        <v>99</v>
      </c>
      <c r="U49" s="73"/>
    </row>
    <row r="50" spans="1:22" ht="22.5" customHeight="1">
      <c r="A50" s="94" t="s">
        <v>100</v>
      </c>
      <c r="B50" s="95"/>
      <c r="C50" s="66">
        <v>309083</v>
      </c>
      <c r="D50" s="67">
        <v>101154</v>
      </c>
      <c r="E50" s="68">
        <v>1335</v>
      </c>
      <c r="F50" s="69">
        <v>6763</v>
      </c>
      <c r="G50" s="67">
        <v>6177</v>
      </c>
      <c r="H50" s="70">
        <v>2058</v>
      </c>
      <c r="I50" s="68">
        <v>5</v>
      </c>
      <c r="J50" s="69">
        <v>235981</v>
      </c>
      <c r="K50" s="58">
        <f t="shared" si="0"/>
        <v>76.348747747368833</v>
      </c>
      <c r="L50" s="59">
        <v>5583</v>
      </c>
      <c r="M50" s="60">
        <v>161</v>
      </c>
      <c r="N50" s="60">
        <v>27</v>
      </c>
      <c r="O50" s="71">
        <f>(C50+C51)/S50</f>
        <v>6.0459907958446388</v>
      </c>
      <c r="S50" s="72">
        <v>66709</v>
      </c>
      <c r="T50" s="73" t="s">
        <v>100</v>
      </c>
      <c r="U50" s="73"/>
    </row>
    <row r="51" spans="1:22" ht="22.5" customHeight="1">
      <c r="A51" s="94" t="s">
        <v>101</v>
      </c>
      <c r="B51" s="76"/>
      <c r="C51" s="66">
        <v>94239</v>
      </c>
      <c r="D51" s="67">
        <v>27196</v>
      </c>
      <c r="E51" s="68"/>
      <c r="F51" s="69">
        <v>1751</v>
      </c>
      <c r="G51" s="67">
        <v>979</v>
      </c>
      <c r="H51" s="70">
        <v>395</v>
      </c>
      <c r="I51" s="68"/>
      <c r="J51" s="69">
        <v>72948</v>
      </c>
      <c r="K51" s="58">
        <f t="shared" si="0"/>
        <v>77.407442778467512</v>
      </c>
      <c r="L51" s="59">
        <v>2217</v>
      </c>
      <c r="M51" s="60">
        <v>14</v>
      </c>
      <c r="N51" s="60">
        <v>7</v>
      </c>
      <c r="O51" s="74" t="e">
        <f>C51/S51</f>
        <v>#DIV/0!</v>
      </c>
      <c r="P51" s="7">
        <v>2</v>
      </c>
      <c r="S51" s="72"/>
      <c r="T51" s="73" t="s">
        <v>101</v>
      </c>
      <c r="U51" s="96"/>
    </row>
    <row r="52" spans="1:22" ht="22.5" customHeight="1">
      <c r="A52" s="75" t="s">
        <v>102</v>
      </c>
      <c r="B52" s="89"/>
      <c r="C52" s="66">
        <v>165812</v>
      </c>
      <c r="D52" s="67">
        <v>44285</v>
      </c>
      <c r="E52" s="68">
        <v>646</v>
      </c>
      <c r="F52" s="69">
        <v>5568</v>
      </c>
      <c r="G52" s="67">
        <v>5160</v>
      </c>
      <c r="H52" s="70">
        <v>1659</v>
      </c>
      <c r="I52" s="68">
        <v>20</v>
      </c>
      <c r="J52" s="69">
        <v>91419</v>
      </c>
      <c r="K52" s="58">
        <f t="shared" si="0"/>
        <v>55.134127807396325</v>
      </c>
      <c r="L52" s="59">
        <v>5145</v>
      </c>
      <c r="M52" s="60">
        <v>119</v>
      </c>
      <c r="N52" s="60">
        <v>18</v>
      </c>
      <c r="O52" s="71">
        <f>(C52+C53+C54)/S52</f>
        <v>5.6200367475319988</v>
      </c>
      <c r="S52" s="72">
        <v>32111</v>
      </c>
      <c r="T52" s="63" t="s">
        <v>102</v>
      </c>
      <c r="U52" s="63"/>
    </row>
    <row r="53" spans="1:22" ht="22.5" customHeight="1">
      <c r="A53" s="77"/>
      <c r="B53" s="91" t="s">
        <v>103</v>
      </c>
      <c r="C53" s="66">
        <v>7210</v>
      </c>
      <c r="D53" s="67">
        <v>4831</v>
      </c>
      <c r="E53" s="68">
        <v>1</v>
      </c>
      <c r="F53" s="69">
        <v>198</v>
      </c>
      <c r="G53" s="67">
        <v>137</v>
      </c>
      <c r="H53" s="70">
        <v>14</v>
      </c>
      <c r="I53" s="68">
        <v>0</v>
      </c>
      <c r="J53" s="69">
        <v>7210</v>
      </c>
      <c r="K53" s="58">
        <f t="shared" si="0"/>
        <v>100</v>
      </c>
      <c r="L53" s="59">
        <v>33</v>
      </c>
      <c r="M53" s="60">
        <v>13</v>
      </c>
      <c r="N53" s="60">
        <v>0</v>
      </c>
      <c r="O53" s="79" t="e">
        <f>C53/S53</f>
        <v>#DIV/0!</v>
      </c>
      <c r="S53" s="72"/>
      <c r="T53" s="80"/>
      <c r="U53" s="93" t="s">
        <v>103</v>
      </c>
    </row>
    <row r="54" spans="1:22" ht="22.5" customHeight="1">
      <c r="A54" s="77"/>
      <c r="B54" s="92" t="s">
        <v>104</v>
      </c>
      <c r="C54" s="66">
        <v>7443</v>
      </c>
      <c r="D54" s="67">
        <v>4834</v>
      </c>
      <c r="E54" s="68">
        <v>3</v>
      </c>
      <c r="F54" s="69">
        <v>187</v>
      </c>
      <c r="G54" s="67">
        <v>131</v>
      </c>
      <c r="H54" s="70">
        <v>129</v>
      </c>
      <c r="I54" s="68">
        <v>0</v>
      </c>
      <c r="J54" s="69">
        <v>7443</v>
      </c>
      <c r="K54" s="58">
        <f t="shared" si="0"/>
        <v>100</v>
      </c>
      <c r="L54" s="59">
        <v>289</v>
      </c>
      <c r="M54" s="60">
        <v>14</v>
      </c>
      <c r="N54" s="60">
        <v>0</v>
      </c>
      <c r="O54" s="74" t="e">
        <f>C54/S54</f>
        <v>#DIV/0!</v>
      </c>
      <c r="S54" s="72"/>
      <c r="T54" s="80"/>
      <c r="U54" s="93" t="s">
        <v>104</v>
      </c>
    </row>
    <row r="55" spans="1:22" ht="22.5" customHeight="1">
      <c r="A55" s="75" t="s">
        <v>105</v>
      </c>
      <c r="B55" s="97"/>
      <c r="C55" s="66">
        <v>223311</v>
      </c>
      <c r="D55" s="67">
        <v>49310</v>
      </c>
      <c r="E55" s="68"/>
      <c r="F55" s="69">
        <v>6251</v>
      </c>
      <c r="G55" s="67">
        <v>4596</v>
      </c>
      <c r="H55" s="70">
        <v>1309</v>
      </c>
      <c r="I55" s="68"/>
      <c r="J55" s="69">
        <v>91394</v>
      </c>
      <c r="K55" s="58">
        <f t="shared" si="0"/>
        <v>40.926779245088689</v>
      </c>
      <c r="L55" s="59">
        <v>184</v>
      </c>
      <c r="M55" s="60">
        <v>58</v>
      </c>
      <c r="N55" s="60">
        <v>12</v>
      </c>
      <c r="O55" s="71">
        <f>(C55+C56+C57+C58)/S55</f>
        <v>6.1851965024445281</v>
      </c>
      <c r="S55" s="72">
        <v>42544</v>
      </c>
      <c r="T55" s="63" t="s">
        <v>105</v>
      </c>
      <c r="U55" s="63"/>
    </row>
    <row r="56" spans="1:22" ht="22.5" customHeight="1">
      <c r="A56" s="84"/>
      <c r="B56" s="98" t="s">
        <v>106</v>
      </c>
      <c r="C56" s="66">
        <v>7977</v>
      </c>
      <c r="D56" s="67">
        <v>4922</v>
      </c>
      <c r="E56" s="68"/>
      <c r="F56" s="69">
        <v>247</v>
      </c>
      <c r="G56" s="67">
        <v>129</v>
      </c>
      <c r="H56" s="70">
        <v>68</v>
      </c>
      <c r="I56" s="68"/>
      <c r="J56" s="69">
        <v>6550</v>
      </c>
      <c r="K56" s="58">
        <f t="shared" si="0"/>
        <v>82.11106932430738</v>
      </c>
      <c r="L56" s="59">
        <v>0</v>
      </c>
      <c r="M56" s="60">
        <v>3</v>
      </c>
      <c r="N56" s="60"/>
      <c r="O56" s="79" t="e">
        <f>C56/S56</f>
        <v>#DIV/0!</v>
      </c>
      <c r="S56" s="72"/>
      <c r="T56" s="80"/>
      <c r="U56" s="93" t="s">
        <v>106</v>
      </c>
    </row>
    <row r="57" spans="1:22" ht="22.5" customHeight="1">
      <c r="A57" s="84"/>
      <c r="B57" s="99" t="s">
        <v>107</v>
      </c>
      <c r="C57" s="66">
        <v>7216</v>
      </c>
      <c r="D57" s="67">
        <v>4565</v>
      </c>
      <c r="E57" s="68"/>
      <c r="F57" s="69">
        <v>237</v>
      </c>
      <c r="G57" s="67">
        <v>125</v>
      </c>
      <c r="H57" s="70">
        <v>87</v>
      </c>
      <c r="I57" s="68"/>
      <c r="J57" s="69">
        <v>5329</v>
      </c>
      <c r="K57" s="58">
        <f t="shared" si="0"/>
        <v>73.849778270509987</v>
      </c>
      <c r="L57" s="59">
        <v>0</v>
      </c>
      <c r="M57" s="60">
        <v>3</v>
      </c>
      <c r="N57" s="60"/>
      <c r="O57" s="79" t="e">
        <f>(C57+C58)/S57</f>
        <v>#DIV/0!</v>
      </c>
      <c r="S57" s="72"/>
      <c r="T57" s="80"/>
      <c r="U57" s="93" t="s">
        <v>107</v>
      </c>
    </row>
    <row r="58" spans="1:22" ht="22.5" customHeight="1">
      <c r="A58" s="86"/>
      <c r="B58" s="99" t="s">
        <v>108</v>
      </c>
      <c r="C58" s="66">
        <v>24639</v>
      </c>
      <c r="D58" s="67">
        <v>8391</v>
      </c>
      <c r="E58" s="68"/>
      <c r="F58" s="69">
        <v>734</v>
      </c>
      <c r="G58" s="67">
        <v>473</v>
      </c>
      <c r="H58" s="70">
        <v>206</v>
      </c>
      <c r="I58" s="68"/>
      <c r="J58" s="69">
        <v>11839</v>
      </c>
      <c r="K58" s="58">
        <f t="shared" si="0"/>
        <v>48.049839685052156</v>
      </c>
      <c r="L58" s="59">
        <v>1</v>
      </c>
      <c r="M58" s="60">
        <v>6</v>
      </c>
      <c r="N58" s="60">
        <v>1</v>
      </c>
      <c r="O58" s="74" t="e">
        <f>C58/S58</f>
        <v>#DIV/0!</v>
      </c>
      <c r="S58" s="72"/>
      <c r="T58" s="80"/>
      <c r="U58" s="80" t="s">
        <v>108</v>
      </c>
    </row>
    <row r="59" spans="1:22" ht="22.5" customHeight="1">
      <c r="A59" s="51" t="s">
        <v>109</v>
      </c>
      <c r="B59" s="97"/>
      <c r="C59" s="66">
        <v>146907</v>
      </c>
      <c r="D59" s="67">
        <v>37564</v>
      </c>
      <c r="E59" s="68">
        <v>419</v>
      </c>
      <c r="F59" s="69">
        <v>4871</v>
      </c>
      <c r="G59" s="67">
        <v>3659</v>
      </c>
      <c r="H59" s="70">
        <v>1492</v>
      </c>
      <c r="I59" s="68">
        <v>22</v>
      </c>
      <c r="J59" s="69">
        <v>110178</v>
      </c>
      <c r="K59" s="58">
        <f t="shared" si="0"/>
        <v>74.998468418795568</v>
      </c>
      <c r="L59" s="59">
        <v>421</v>
      </c>
      <c r="M59" s="60">
        <v>54</v>
      </c>
      <c r="N59" s="60">
        <v>13</v>
      </c>
      <c r="O59" s="61">
        <f>C59/S59</f>
        <v>5.5444972826086953</v>
      </c>
      <c r="S59" s="62">
        <v>26496</v>
      </c>
      <c r="T59" s="63" t="s">
        <v>110</v>
      </c>
      <c r="U59" s="64"/>
    </row>
    <row r="60" spans="1:22" ht="22.5" customHeight="1">
      <c r="A60" s="51" t="s">
        <v>111</v>
      </c>
      <c r="B60" s="97"/>
      <c r="C60" s="100">
        <v>121548</v>
      </c>
      <c r="D60" s="67">
        <v>30536</v>
      </c>
      <c r="E60" s="68">
        <v>372</v>
      </c>
      <c r="F60" s="69">
        <v>4753</v>
      </c>
      <c r="G60" s="67">
        <v>2431</v>
      </c>
      <c r="H60" s="70">
        <v>630</v>
      </c>
      <c r="I60" s="68"/>
      <c r="J60" s="69">
        <v>67982</v>
      </c>
      <c r="K60" s="58">
        <f t="shared" si="0"/>
        <v>55.930167505841311</v>
      </c>
      <c r="L60" s="59">
        <v>1842</v>
      </c>
      <c r="M60" s="60">
        <v>40</v>
      </c>
      <c r="N60" s="60">
        <v>7</v>
      </c>
      <c r="O60" s="61">
        <f>C60/S60</f>
        <v>6.0959927779728167</v>
      </c>
      <c r="P60" s="7">
        <v>2</v>
      </c>
      <c r="S60" s="62">
        <v>19939</v>
      </c>
      <c r="T60" s="63" t="s">
        <v>112</v>
      </c>
      <c r="U60" s="64"/>
    </row>
    <row r="61" spans="1:22" ht="22.5" customHeight="1">
      <c r="A61" s="51" t="s">
        <v>113</v>
      </c>
      <c r="B61" s="52"/>
      <c r="C61" s="66">
        <v>208996</v>
      </c>
      <c r="D61" s="67">
        <v>80330</v>
      </c>
      <c r="E61" s="68">
        <v>881</v>
      </c>
      <c r="F61" s="69">
        <v>6158</v>
      </c>
      <c r="G61" s="67">
        <v>4959</v>
      </c>
      <c r="H61" s="70">
        <v>2059</v>
      </c>
      <c r="I61" s="68">
        <v>21</v>
      </c>
      <c r="J61" s="69">
        <v>151138</v>
      </c>
      <c r="K61" s="58">
        <f t="shared" si="0"/>
        <v>72.316216578307717</v>
      </c>
      <c r="L61" s="59">
        <v>4083</v>
      </c>
      <c r="M61" s="60">
        <v>128</v>
      </c>
      <c r="N61" s="60">
        <v>12</v>
      </c>
      <c r="O61" s="61">
        <f>C61/S61</f>
        <v>3.7668475028387074</v>
      </c>
      <c r="P61" s="7">
        <v>2</v>
      </c>
      <c r="S61" s="62">
        <v>55483</v>
      </c>
      <c r="T61" s="63" t="s">
        <v>114</v>
      </c>
      <c r="U61" s="64"/>
      <c r="V61" s="101"/>
    </row>
    <row r="62" spans="1:22" ht="22.5" customHeight="1">
      <c r="A62" s="75" t="s">
        <v>115</v>
      </c>
      <c r="B62" s="52"/>
      <c r="C62" s="66">
        <v>402037</v>
      </c>
      <c r="D62" s="67">
        <v>93808</v>
      </c>
      <c r="E62" s="68">
        <v>3612</v>
      </c>
      <c r="F62" s="69">
        <v>12412</v>
      </c>
      <c r="G62" s="67">
        <v>9861</v>
      </c>
      <c r="H62" s="70">
        <v>2660</v>
      </c>
      <c r="I62" s="68">
        <v>228</v>
      </c>
      <c r="J62" s="69">
        <v>206824</v>
      </c>
      <c r="K62" s="58">
        <f t="shared" si="0"/>
        <v>51.444021321420664</v>
      </c>
      <c r="L62" s="59">
        <v>4616</v>
      </c>
      <c r="M62" s="60">
        <v>433</v>
      </c>
      <c r="N62" s="60">
        <v>22</v>
      </c>
      <c r="O62" s="71">
        <f>(C62+C63+C64+C65+C66+C67+C68+C69+C70)/S62</f>
        <v>7.4594339198128061</v>
      </c>
      <c r="P62" s="102">
        <v>2</v>
      </c>
      <c r="Q62" s="103"/>
      <c r="R62" s="103"/>
      <c r="S62" s="72">
        <v>66669</v>
      </c>
      <c r="T62" s="63" t="s">
        <v>116</v>
      </c>
      <c r="U62" s="64"/>
      <c r="V62" s="104"/>
    </row>
    <row r="63" spans="1:22" ht="22.5" customHeight="1">
      <c r="A63" s="105"/>
      <c r="B63" s="106" t="s">
        <v>117</v>
      </c>
      <c r="C63" s="66">
        <v>21256</v>
      </c>
      <c r="D63" s="67">
        <v>7743</v>
      </c>
      <c r="E63" s="68">
        <v>69</v>
      </c>
      <c r="F63" s="69">
        <v>5129</v>
      </c>
      <c r="G63" s="67">
        <v>5027</v>
      </c>
      <c r="H63" s="70">
        <v>1295</v>
      </c>
      <c r="I63" s="68">
        <v>15</v>
      </c>
      <c r="J63" s="69">
        <v>21256</v>
      </c>
      <c r="K63" s="58">
        <f t="shared" si="0"/>
        <v>100</v>
      </c>
      <c r="L63" s="59">
        <v>0</v>
      </c>
      <c r="M63" s="60">
        <v>9</v>
      </c>
      <c r="N63" s="60">
        <v>0</v>
      </c>
      <c r="O63" s="79" t="e">
        <f t="shared" ref="O63:O70" si="2">C63/S63</f>
        <v>#DIV/0!</v>
      </c>
      <c r="P63" s="107"/>
      <c r="Q63" s="108"/>
      <c r="R63" s="108"/>
      <c r="S63" s="72"/>
      <c r="T63" s="109"/>
      <c r="U63" s="80" t="s">
        <v>118</v>
      </c>
      <c r="V63" s="104"/>
    </row>
    <row r="64" spans="1:22" ht="22.5" customHeight="1">
      <c r="A64" s="110"/>
      <c r="B64" s="92" t="s">
        <v>119</v>
      </c>
      <c r="C64" s="66">
        <v>8358</v>
      </c>
      <c r="D64" s="67">
        <v>3664</v>
      </c>
      <c r="E64" s="68">
        <v>1</v>
      </c>
      <c r="F64" s="69">
        <v>345</v>
      </c>
      <c r="G64" s="67">
        <v>312</v>
      </c>
      <c r="H64" s="70">
        <v>142</v>
      </c>
      <c r="I64" s="68">
        <v>0</v>
      </c>
      <c r="J64" s="69">
        <v>8358</v>
      </c>
      <c r="K64" s="58">
        <f t="shared" si="0"/>
        <v>100</v>
      </c>
      <c r="L64" s="59">
        <v>0</v>
      </c>
      <c r="M64" s="60">
        <v>9</v>
      </c>
      <c r="N64" s="60">
        <v>0</v>
      </c>
      <c r="O64" s="79" t="e">
        <f t="shared" si="2"/>
        <v>#DIV/0!</v>
      </c>
      <c r="P64" s="107"/>
      <c r="Q64" s="108"/>
      <c r="R64" s="108"/>
      <c r="S64" s="72"/>
      <c r="T64" s="109"/>
      <c r="U64" s="80" t="s">
        <v>120</v>
      </c>
      <c r="V64" s="104"/>
    </row>
    <row r="65" spans="1:22" ht="22.5" customHeight="1">
      <c r="A65" s="84"/>
      <c r="B65" s="92" t="s">
        <v>121</v>
      </c>
      <c r="C65" s="66">
        <v>7396</v>
      </c>
      <c r="D65" s="67">
        <v>3666</v>
      </c>
      <c r="E65" s="68">
        <v>7</v>
      </c>
      <c r="F65" s="69">
        <v>387</v>
      </c>
      <c r="G65" s="67">
        <v>336</v>
      </c>
      <c r="H65" s="70">
        <v>144</v>
      </c>
      <c r="I65" s="68">
        <v>0</v>
      </c>
      <c r="J65" s="69">
        <v>7396</v>
      </c>
      <c r="K65" s="58">
        <f t="shared" si="0"/>
        <v>100</v>
      </c>
      <c r="L65" s="59">
        <v>0</v>
      </c>
      <c r="M65" s="60">
        <v>7</v>
      </c>
      <c r="N65" s="60">
        <v>0</v>
      </c>
      <c r="O65" s="79" t="e">
        <f t="shared" si="2"/>
        <v>#DIV/0!</v>
      </c>
      <c r="P65" s="107"/>
      <c r="Q65" s="108"/>
      <c r="R65" s="108"/>
      <c r="S65" s="72"/>
      <c r="T65" s="80"/>
      <c r="U65" s="80" t="s">
        <v>122</v>
      </c>
      <c r="V65" s="104"/>
    </row>
    <row r="66" spans="1:22" ht="22.5" customHeight="1">
      <c r="A66" s="77"/>
      <c r="B66" s="92" t="s">
        <v>123</v>
      </c>
      <c r="C66" s="66">
        <v>8280</v>
      </c>
      <c r="D66" s="67">
        <v>3514</v>
      </c>
      <c r="E66" s="68">
        <v>2</v>
      </c>
      <c r="F66" s="69">
        <v>421</v>
      </c>
      <c r="G66" s="67">
        <v>392</v>
      </c>
      <c r="H66" s="70">
        <v>173</v>
      </c>
      <c r="I66" s="68">
        <v>0</v>
      </c>
      <c r="J66" s="69">
        <v>8280</v>
      </c>
      <c r="K66" s="58">
        <f t="shared" si="0"/>
        <v>100</v>
      </c>
      <c r="L66" s="59">
        <v>0</v>
      </c>
      <c r="M66" s="60">
        <v>9</v>
      </c>
      <c r="N66" s="60">
        <v>0</v>
      </c>
      <c r="O66" s="79" t="e">
        <f t="shared" si="2"/>
        <v>#DIV/0!</v>
      </c>
      <c r="P66" s="107"/>
      <c r="Q66" s="108"/>
      <c r="R66" s="108"/>
      <c r="S66" s="72"/>
      <c r="T66" s="80"/>
      <c r="U66" s="80" t="s">
        <v>124</v>
      </c>
      <c r="V66" s="104"/>
    </row>
    <row r="67" spans="1:22" ht="22.5" customHeight="1">
      <c r="A67" s="77"/>
      <c r="B67" s="92" t="s">
        <v>125</v>
      </c>
      <c r="C67" s="66">
        <v>8947</v>
      </c>
      <c r="D67" s="67">
        <v>4548</v>
      </c>
      <c r="E67" s="68">
        <v>10</v>
      </c>
      <c r="F67" s="69">
        <v>370</v>
      </c>
      <c r="G67" s="67">
        <v>339</v>
      </c>
      <c r="H67" s="70">
        <v>172</v>
      </c>
      <c r="I67" s="68">
        <v>1</v>
      </c>
      <c r="J67" s="69">
        <v>8947</v>
      </c>
      <c r="K67" s="58">
        <f t="shared" si="0"/>
        <v>100</v>
      </c>
      <c r="L67" s="59">
        <v>0</v>
      </c>
      <c r="M67" s="60">
        <v>9</v>
      </c>
      <c r="N67" s="60">
        <v>0</v>
      </c>
      <c r="O67" s="79" t="e">
        <f t="shared" si="2"/>
        <v>#DIV/0!</v>
      </c>
      <c r="P67" s="107"/>
      <c r="Q67" s="108"/>
      <c r="R67" s="108"/>
      <c r="S67" s="72"/>
      <c r="T67" s="80"/>
      <c r="U67" s="80" t="s">
        <v>126</v>
      </c>
      <c r="V67" s="104"/>
    </row>
    <row r="68" spans="1:22" ht="22.5" customHeight="1">
      <c r="A68" s="77"/>
      <c r="B68" s="91" t="s">
        <v>127</v>
      </c>
      <c r="C68" s="66">
        <v>8102</v>
      </c>
      <c r="D68" s="67">
        <v>3435</v>
      </c>
      <c r="E68" s="68">
        <v>2</v>
      </c>
      <c r="F68" s="69">
        <v>388</v>
      </c>
      <c r="G68" s="67">
        <v>358</v>
      </c>
      <c r="H68" s="70">
        <v>152</v>
      </c>
      <c r="I68" s="68">
        <v>0</v>
      </c>
      <c r="J68" s="69">
        <v>8102</v>
      </c>
      <c r="K68" s="58">
        <f t="shared" si="0"/>
        <v>100</v>
      </c>
      <c r="L68" s="59">
        <v>0</v>
      </c>
      <c r="M68" s="60">
        <v>8</v>
      </c>
      <c r="N68" s="60">
        <v>0</v>
      </c>
      <c r="O68" s="79" t="e">
        <f t="shared" si="2"/>
        <v>#DIV/0!</v>
      </c>
      <c r="P68" s="107"/>
      <c r="Q68" s="108"/>
      <c r="R68" s="108"/>
      <c r="S68" s="72"/>
      <c r="T68" s="80"/>
      <c r="U68" s="80" t="s">
        <v>128</v>
      </c>
      <c r="V68" s="104"/>
    </row>
    <row r="69" spans="1:22" ht="22.5" customHeight="1">
      <c r="A69" s="77"/>
      <c r="B69" s="92" t="s">
        <v>129</v>
      </c>
      <c r="C69" s="66">
        <v>12944</v>
      </c>
      <c r="D69" s="67">
        <v>6722</v>
      </c>
      <c r="E69" s="68">
        <v>90</v>
      </c>
      <c r="F69" s="69">
        <v>630</v>
      </c>
      <c r="G69" s="67">
        <v>589</v>
      </c>
      <c r="H69" s="70">
        <v>231</v>
      </c>
      <c r="I69" s="68">
        <v>0</v>
      </c>
      <c r="J69" s="69">
        <v>12944</v>
      </c>
      <c r="K69" s="58">
        <f t="shared" si="0"/>
        <v>100</v>
      </c>
      <c r="L69" s="59">
        <v>0</v>
      </c>
      <c r="M69" s="60">
        <v>7</v>
      </c>
      <c r="N69" s="60">
        <v>0</v>
      </c>
      <c r="O69" s="79" t="e">
        <f t="shared" si="2"/>
        <v>#DIV/0!</v>
      </c>
      <c r="P69" s="107"/>
      <c r="Q69" s="108"/>
      <c r="R69" s="108"/>
      <c r="S69" s="72"/>
      <c r="T69" s="80"/>
      <c r="U69" s="80" t="s">
        <v>130</v>
      </c>
      <c r="V69" s="104"/>
    </row>
    <row r="70" spans="1:22" ht="22.5" customHeight="1">
      <c r="A70" s="111"/>
      <c r="B70" s="91" t="s">
        <v>131</v>
      </c>
      <c r="C70" s="66">
        <v>19993</v>
      </c>
      <c r="D70" s="67">
        <v>6720</v>
      </c>
      <c r="E70" s="68">
        <v>6</v>
      </c>
      <c r="F70" s="69">
        <v>394</v>
      </c>
      <c r="G70" s="67">
        <v>342</v>
      </c>
      <c r="H70" s="70">
        <v>142</v>
      </c>
      <c r="I70" s="68">
        <v>0</v>
      </c>
      <c r="J70" s="69">
        <v>17072</v>
      </c>
      <c r="K70" s="58">
        <f t="shared" si="0"/>
        <v>85.389886460261096</v>
      </c>
      <c r="L70" s="59">
        <v>0</v>
      </c>
      <c r="M70" s="60">
        <v>9</v>
      </c>
      <c r="N70" s="60">
        <v>2</v>
      </c>
      <c r="O70" s="74" t="e">
        <f t="shared" si="2"/>
        <v>#DIV/0!</v>
      </c>
      <c r="P70" s="107"/>
      <c r="Q70" s="108"/>
      <c r="R70" s="108"/>
      <c r="S70" s="72"/>
      <c r="T70" s="80"/>
      <c r="U70" s="80" t="s">
        <v>132</v>
      </c>
      <c r="V70" s="104"/>
    </row>
    <row r="71" spans="1:22" ht="22.5" customHeight="1">
      <c r="A71" s="75" t="s">
        <v>133</v>
      </c>
      <c r="B71" s="97"/>
      <c r="C71" s="66">
        <v>208265</v>
      </c>
      <c r="D71" s="67">
        <v>56749</v>
      </c>
      <c r="E71" s="68">
        <v>1436</v>
      </c>
      <c r="F71" s="69">
        <v>6536</v>
      </c>
      <c r="G71" s="67">
        <v>6348</v>
      </c>
      <c r="H71" s="70">
        <v>2959</v>
      </c>
      <c r="I71" s="68">
        <v>3</v>
      </c>
      <c r="J71" s="69">
        <v>140593</v>
      </c>
      <c r="K71" s="58">
        <f t="shared" si="0"/>
        <v>67.506782224569662</v>
      </c>
      <c r="L71" s="59">
        <v>3582</v>
      </c>
      <c r="M71" s="60">
        <v>83</v>
      </c>
      <c r="N71" s="60">
        <v>17</v>
      </c>
      <c r="O71" s="71">
        <f>(C71+C72+C73+C74+C75)/S71</f>
        <v>4.4229733984743991</v>
      </c>
      <c r="P71" s="7">
        <v>2</v>
      </c>
      <c r="S71" s="72">
        <v>98453</v>
      </c>
      <c r="T71" s="63" t="s">
        <v>134</v>
      </c>
      <c r="U71" s="64"/>
      <c r="V71" s="112"/>
    </row>
    <row r="72" spans="1:22" ht="22.5" customHeight="1">
      <c r="A72" s="86"/>
      <c r="B72" s="113" t="s">
        <v>135</v>
      </c>
      <c r="C72" s="66">
        <v>26808</v>
      </c>
      <c r="D72" s="67">
        <v>9081</v>
      </c>
      <c r="E72" s="68">
        <v>0</v>
      </c>
      <c r="F72" s="69">
        <v>1189</v>
      </c>
      <c r="G72" s="67">
        <v>1142</v>
      </c>
      <c r="H72" s="70">
        <v>328</v>
      </c>
      <c r="I72" s="68">
        <v>0</v>
      </c>
      <c r="J72" s="69">
        <v>23135</v>
      </c>
      <c r="K72" s="58">
        <f t="shared" si="0"/>
        <v>86.298866010146227</v>
      </c>
      <c r="L72" s="59">
        <v>47</v>
      </c>
      <c r="M72" s="60">
        <v>15</v>
      </c>
      <c r="N72" s="60">
        <v>4</v>
      </c>
      <c r="O72" s="79" t="e">
        <f>C72/S72</f>
        <v>#DIV/0!</v>
      </c>
      <c r="P72" s="7">
        <v>2</v>
      </c>
      <c r="S72" s="72"/>
      <c r="T72" s="80"/>
      <c r="U72" s="114" t="s">
        <v>135</v>
      </c>
    </row>
    <row r="73" spans="1:22" ht="22.5" customHeight="1">
      <c r="A73" s="51" t="s">
        <v>136</v>
      </c>
      <c r="B73" s="97"/>
      <c r="C73" s="66">
        <v>68870</v>
      </c>
      <c r="D73" s="67">
        <v>27352</v>
      </c>
      <c r="E73" s="68">
        <v>127</v>
      </c>
      <c r="F73" s="69">
        <v>2380</v>
      </c>
      <c r="G73" s="67">
        <v>2252</v>
      </c>
      <c r="H73" s="70">
        <v>1002</v>
      </c>
      <c r="I73" s="68">
        <v>0</v>
      </c>
      <c r="J73" s="69">
        <v>58186</v>
      </c>
      <c r="K73" s="58">
        <f t="shared" ref="K73:K99" si="3">J73/C73*100</f>
        <v>84.486714099027154</v>
      </c>
      <c r="L73" s="59">
        <v>279</v>
      </c>
      <c r="M73" s="60">
        <v>30</v>
      </c>
      <c r="N73" s="60">
        <v>10</v>
      </c>
      <c r="O73" s="79" t="e">
        <f>C73/S73</f>
        <v>#DIV/0!</v>
      </c>
      <c r="P73" s="7">
        <v>2</v>
      </c>
      <c r="S73" s="72"/>
      <c r="T73" s="63" t="s">
        <v>137</v>
      </c>
      <c r="U73" s="64"/>
    </row>
    <row r="74" spans="1:22" ht="22.5" customHeight="1">
      <c r="A74" s="51" t="s">
        <v>138</v>
      </c>
      <c r="B74" s="97"/>
      <c r="C74" s="66">
        <v>73804</v>
      </c>
      <c r="D74" s="67">
        <v>28223</v>
      </c>
      <c r="E74" s="68">
        <v>453</v>
      </c>
      <c r="F74" s="69">
        <v>2208</v>
      </c>
      <c r="G74" s="67">
        <v>2130</v>
      </c>
      <c r="H74" s="70">
        <v>994</v>
      </c>
      <c r="I74" s="68">
        <v>0</v>
      </c>
      <c r="J74" s="69">
        <v>57288</v>
      </c>
      <c r="K74" s="58">
        <f t="shared" si="3"/>
        <v>77.62180911603707</v>
      </c>
      <c r="L74" s="59">
        <v>2592</v>
      </c>
      <c r="M74" s="60">
        <v>63</v>
      </c>
      <c r="N74" s="60">
        <v>8</v>
      </c>
      <c r="O74" s="79" t="e">
        <f>C74/S74</f>
        <v>#DIV/0!</v>
      </c>
      <c r="P74" s="7">
        <v>2</v>
      </c>
      <c r="S74" s="72"/>
      <c r="T74" s="63" t="s">
        <v>139</v>
      </c>
      <c r="U74" s="64"/>
    </row>
    <row r="75" spans="1:22" ht="22.5" customHeight="1">
      <c r="A75" s="51" t="s">
        <v>140</v>
      </c>
      <c r="B75" s="97"/>
      <c r="C75" s="66">
        <v>57708</v>
      </c>
      <c r="D75" s="67">
        <v>23260</v>
      </c>
      <c r="E75" s="68">
        <v>0</v>
      </c>
      <c r="F75" s="69">
        <v>1863</v>
      </c>
      <c r="G75" s="67">
        <v>1765</v>
      </c>
      <c r="H75" s="70">
        <v>880</v>
      </c>
      <c r="I75" s="68"/>
      <c r="J75" s="69">
        <v>50817</v>
      </c>
      <c r="K75" s="58">
        <f t="shared" si="3"/>
        <v>88.058847993345807</v>
      </c>
      <c r="L75" s="59">
        <v>29</v>
      </c>
      <c r="M75" s="60">
        <v>24</v>
      </c>
      <c r="N75" s="60">
        <v>5</v>
      </c>
      <c r="O75" s="74" t="e">
        <f>C75/S75</f>
        <v>#DIV/0!</v>
      </c>
      <c r="P75" s="7">
        <v>2</v>
      </c>
      <c r="S75" s="72"/>
      <c r="T75" s="63" t="s">
        <v>141</v>
      </c>
      <c r="U75" s="64"/>
    </row>
    <row r="76" spans="1:22" ht="22.5" customHeight="1">
      <c r="A76" s="115" t="s">
        <v>142</v>
      </c>
      <c r="B76" s="116"/>
      <c r="C76" s="66">
        <v>128696</v>
      </c>
      <c r="D76" s="67">
        <v>33311</v>
      </c>
      <c r="E76" s="68">
        <v>255</v>
      </c>
      <c r="F76" s="69">
        <v>2923</v>
      </c>
      <c r="G76" s="67">
        <v>2758</v>
      </c>
      <c r="H76" s="70">
        <v>854</v>
      </c>
      <c r="I76" s="68">
        <v>8</v>
      </c>
      <c r="J76" s="69">
        <v>66958</v>
      </c>
      <c r="K76" s="58">
        <f t="shared" si="3"/>
        <v>52.028035059364711</v>
      </c>
      <c r="L76" s="59">
        <v>1925</v>
      </c>
      <c r="M76" s="60">
        <v>45</v>
      </c>
      <c r="N76" s="60">
        <v>10</v>
      </c>
      <c r="O76" s="71">
        <f>(C76+C77+C78)/S76</f>
        <v>4.275693999392856</v>
      </c>
      <c r="P76" s="7">
        <v>1</v>
      </c>
      <c r="Q76" s="7" t="s">
        <v>143</v>
      </c>
      <c r="S76" s="72">
        <v>59294</v>
      </c>
      <c r="T76" s="63" t="s">
        <v>144</v>
      </c>
      <c r="U76" s="64"/>
    </row>
    <row r="77" spans="1:22" ht="22.5" customHeight="1">
      <c r="A77" s="86"/>
      <c r="B77" s="117" t="s">
        <v>145</v>
      </c>
      <c r="C77" s="66">
        <v>15218</v>
      </c>
      <c r="D77" s="67">
        <v>3035</v>
      </c>
      <c r="E77" s="68">
        <v>0</v>
      </c>
      <c r="F77" s="69">
        <v>712</v>
      </c>
      <c r="G77" s="67">
        <v>664</v>
      </c>
      <c r="H77" s="70">
        <v>182</v>
      </c>
      <c r="I77" s="68">
        <v>0</v>
      </c>
      <c r="J77" s="69">
        <v>15196</v>
      </c>
      <c r="K77" s="58">
        <f t="shared" si="3"/>
        <v>99.85543435405441</v>
      </c>
      <c r="L77" s="59">
        <v>7</v>
      </c>
      <c r="M77" s="60">
        <v>15</v>
      </c>
      <c r="N77" s="60">
        <v>1</v>
      </c>
      <c r="O77" s="79"/>
      <c r="P77" s="7">
        <v>2</v>
      </c>
      <c r="S77" s="72"/>
      <c r="T77" s="80"/>
      <c r="U77" s="114" t="s">
        <v>146</v>
      </c>
    </row>
    <row r="78" spans="1:22" ht="22.5" customHeight="1">
      <c r="A78" s="51" t="s">
        <v>147</v>
      </c>
      <c r="B78" s="52"/>
      <c r="C78" s="66">
        <v>109609</v>
      </c>
      <c r="D78" s="67">
        <v>27986</v>
      </c>
      <c r="E78" s="68">
        <v>0</v>
      </c>
      <c r="F78" s="69">
        <v>2419</v>
      </c>
      <c r="G78" s="67">
        <v>2398</v>
      </c>
      <c r="H78" s="70">
        <v>946</v>
      </c>
      <c r="I78" s="68">
        <v>0</v>
      </c>
      <c r="J78" s="69">
        <v>51587</v>
      </c>
      <c r="K78" s="58">
        <f t="shared" si="3"/>
        <v>47.064565865941667</v>
      </c>
      <c r="L78" s="59">
        <v>3170</v>
      </c>
      <c r="M78" s="60">
        <v>49</v>
      </c>
      <c r="N78" s="60">
        <v>11</v>
      </c>
      <c r="O78" s="74"/>
      <c r="P78" s="7">
        <v>2</v>
      </c>
      <c r="S78" s="72"/>
      <c r="T78" s="63" t="s">
        <v>148</v>
      </c>
      <c r="U78" s="64"/>
    </row>
    <row r="79" spans="1:22" ht="22.5" customHeight="1">
      <c r="A79" s="51" t="s">
        <v>149</v>
      </c>
      <c r="B79" s="52"/>
      <c r="C79" s="66">
        <v>152670</v>
      </c>
      <c r="D79" s="67">
        <v>62187</v>
      </c>
      <c r="E79" s="68">
        <v>281</v>
      </c>
      <c r="F79" s="69">
        <v>6096</v>
      </c>
      <c r="G79" s="67">
        <v>5491</v>
      </c>
      <c r="H79" s="70">
        <v>2555</v>
      </c>
      <c r="I79" s="68">
        <v>5</v>
      </c>
      <c r="J79" s="69">
        <v>112009</v>
      </c>
      <c r="K79" s="58">
        <f t="shared" si="3"/>
        <v>73.366738717495252</v>
      </c>
      <c r="L79" s="59">
        <v>2022</v>
      </c>
      <c r="M79" s="60">
        <v>68</v>
      </c>
      <c r="N79" s="60">
        <v>17</v>
      </c>
      <c r="O79" s="61">
        <f>C79/S79</f>
        <v>5.1808741685896562</v>
      </c>
      <c r="P79" s="7">
        <v>2</v>
      </c>
      <c r="S79" s="118">
        <v>29468</v>
      </c>
      <c r="T79" s="63" t="s">
        <v>150</v>
      </c>
      <c r="U79" s="64"/>
    </row>
    <row r="80" spans="1:22" ht="22.5" customHeight="1">
      <c r="A80" s="75" t="s">
        <v>151</v>
      </c>
      <c r="B80" s="97"/>
      <c r="C80" s="66">
        <v>211705</v>
      </c>
      <c r="D80" s="67">
        <v>55992</v>
      </c>
      <c r="E80" s="68">
        <v>1429</v>
      </c>
      <c r="F80" s="69">
        <v>8057</v>
      </c>
      <c r="G80" s="67">
        <v>7019</v>
      </c>
      <c r="H80" s="70">
        <v>2897</v>
      </c>
      <c r="I80" s="68">
        <v>65</v>
      </c>
      <c r="J80" s="69">
        <v>150730</v>
      </c>
      <c r="K80" s="58">
        <f t="shared" si="3"/>
        <v>71.198129472615193</v>
      </c>
      <c r="L80" s="59">
        <v>4126</v>
      </c>
      <c r="M80" s="60">
        <v>152</v>
      </c>
      <c r="N80" s="60">
        <v>20</v>
      </c>
      <c r="O80" s="71">
        <f>(C80+C81+C82+C83+C84)/S80</f>
        <v>4.5629066095912183</v>
      </c>
      <c r="P80" s="7">
        <v>2</v>
      </c>
      <c r="S80" s="72">
        <v>94378</v>
      </c>
      <c r="T80" s="63" t="s">
        <v>152</v>
      </c>
      <c r="U80" s="64"/>
    </row>
    <row r="81" spans="1:21" ht="22.5" customHeight="1">
      <c r="A81" s="119"/>
      <c r="B81" s="120" t="s">
        <v>153</v>
      </c>
      <c r="C81" s="66">
        <v>85529</v>
      </c>
      <c r="D81" s="67">
        <v>25458</v>
      </c>
      <c r="E81" s="68">
        <v>438</v>
      </c>
      <c r="F81" s="69">
        <v>3188</v>
      </c>
      <c r="G81" s="67">
        <v>2234</v>
      </c>
      <c r="H81" s="70">
        <v>945</v>
      </c>
      <c r="I81" s="68">
        <v>1</v>
      </c>
      <c r="J81" s="69">
        <v>74816</v>
      </c>
      <c r="K81" s="58">
        <f t="shared" si="3"/>
        <v>87.474423879619778</v>
      </c>
      <c r="L81" s="59">
        <v>1675</v>
      </c>
      <c r="M81" s="60">
        <v>53</v>
      </c>
      <c r="N81" s="60">
        <v>14</v>
      </c>
      <c r="O81" s="79"/>
      <c r="P81" s="7">
        <v>1</v>
      </c>
      <c r="Q81" s="7" t="s">
        <v>154</v>
      </c>
      <c r="S81" s="72"/>
      <c r="T81" s="121"/>
      <c r="U81" s="114" t="s">
        <v>153</v>
      </c>
    </row>
    <row r="82" spans="1:21" ht="22.5" customHeight="1">
      <c r="A82" s="119"/>
      <c r="B82" s="120" t="s">
        <v>155</v>
      </c>
      <c r="C82" s="66">
        <v>44205</v>
      </c>
      <c r="D82" s="67">
        <v>15738</v>
      </c>
      <c r="E82" s="68">
        <v>197</v>
      </c>
      <c r="F82" s="69">
        <v>5266</v>
      </c>
      <c r="G82" s="67">
        <v>4731</v>
      </c>
      <c r="H82" s="70">
        <v>2117</v>
      </c>
      <c r="I82" s="68">
        <v>7</v>
      </c>
      <c r="J82" s="69">
        <v>41581</v>
      </c>
      <c r="K82" s="58">
        <f t="shared" si="3"/>
        <v>94.064019907250312</v>
      </c>
      <c r="L82" s="59">
        <v>150</v>
      </c>
      <c r="M82" s="60">
        <v>50</v>
      </c>
      <c r="N82" s="60">
        <v>7</v>
      </c>
      <c r="O82" s="79"/>
      <c r="P82" s="7">
        <v>2</v>
      </c>
      <c r="S82" s="72"/>
      <c r="T82" s="121"/>
      <c r="U82" s="114" t="s">
        <v>155</v>
      </c>
    </row>
    <row r="83" spans="1:21" ht="22.5" customHeight="1">
      <c r="A83" s="119"/>
      <c r="B83" s="120" t="s">
        <v>156</v>
      </c>
      <c r="C83" s="66">
        <v>40675</v>
      </c>
      <c r="D83" s="67">
        <v>14893</v>
      </c>
      <c r="E83" s="68">
        <v>205</v>
      </c>
      <c r="F83" s="69">
        <v>4938</v>
      </c>
      <c r="G83" s="67">
        <v>4506</v>
      </c>
      <c r="H83" s="70">
        <v>1945</v>
      </c>
      <c r="I83" s="68">
        <v>31</v>
      </c>
      <c r="J83" s="69">
        <v>37550</v>
      </c>
      <c r="K83" s="58">
        <f t="shared" si="3"/>
        <v>92.317148125384136</v>
      </c>
      <c r="L83" s="59">
        <v>323</v>
      </c>
      <c r="M83" s="60">
        <v>44</v>
      </c>
      <c r="N83" s="60">
        <v>6</v>
      </c>
      <c r="O83" s="79"/>
      <c r="P83" s="7">
        <v>2</v>
      </c>
      <c r="S83" s="72"/>
      <c r="T83" s="121"/>
      <c r="U83" s="114" t="s">
        <v>156</v>
      </c>
    </row>
    <row r="84" spans="1:21" ht="22.5" customHeight="1">
      <c r="A84" s="122"/>
      <c r="B84" s="123" t="s">
        <v>157</v>
      </c>
      <c r="C84" s="66">
        <v>48524</v>
      </c>
      <c r="D84" s="67">
        <v>13896</v>
      </c>
      <c r="E84" s="68">
        <v>126</v>
      </c>
      <c r="F84" s="69">
        <v>1368</v>
      </c>
      <c r="G84" s="67">
        <v>1005</v>
      </c>
      <c r="H84" s="70">
        <v>427</v>
      </c>
      <c r="I84" s="68">
        <v>0</v>
      </c>
      <c r="J84" s="69">
        <v>43936</v>
      </c>
      <c r="K84" s="58">
        <f t="shared" si="3"/>
        <v>90.544885005358182</v>
      </c>
      <c r="L84" s="59">
        <v>1455</v>
      </c>
      <c r="M84" s="60">
        <v>50</v>
      </c>
      <c r="N84" s="60">
        <v>7</v>
      </c>
      <c r="O84" s="74"/>
      <c r="P84" s="7">
        <v>1</v>
      </c>
      <c r="Q84" s="7" t="s">
        <v>158</v>
      </c>
      <c r="S84" s="72"/>
      <c r="T84" s="121"/>
      <c r="U84" s="114" t="s">
        <v>157</v>
      </c>
    </row>
    <row r="85" spans="1:21" ht="22.5" customHeight="1">
      <c r="A85" s="65" t="s">
        <v>159</v>
      </c>
      <c r="B85" s="87"/>
      <c r="C85" s="66">
        <v>42058</v>
      </c>
      <c r="D85" s="67">
        <v>6875</v>
      </c>
      <c r="E85" s="68">
        <v>50</v>
      </c>
      <c r="F85" s="69">
        <v>3582</v>
      </c>
      <c r="G85" s="67">
        <v>1889</v>
      </c>
      <c r="H85" s="70">
        <v>616</v>
      </c>
      <c r="I85" s="68">
        <v>0</v>
      </c>
      <c r="J85" s="69">
        <v>36826</v>
      </c>
      <c r="K85" s="58">
        <f t="shared" si="3"/>
        <v>87.560036140567789</v>
      </c>
      <c r="L85" s="59">
        <v>59</v>
      </c>
      <c r="M85" s="60">
        <v>30</v>
      </c>
      <c r="N85" s="60">
        <v>8</v>
      </c>
      <c r="O85" s="61">
        <f>C85/S85</f>
        <v>9.4896209386281587</v>
      </c>
      <c r="P85" s="7">
        <v>1</v>
      </c>
      <c r="Q85" s="7" t="s">
        <v>160</v>
      </c>
      <c r="S85" s="118">
        <v>4432</v>
      </c>
      <c r="T85" s="73" t="s">
        <v>159</v>
      </c>
      <c r="U85" s="64"/>
    </row>
    <row r="86" spans="1:21" ht="22.5" customHeight="1">
      <c r="A86" s="65" t="s">
        <v>161</v>
      </c>
      <c r="B86" s="87"/>
      <c r="C86" s="66">
        <v>102552</v>
      </c>
      <c r="D86" s="67">
        <v>27276</v>
      </c>
      <c r="E86" s="68">
        <v>100</v>
      </c>
      <c r="F86" s="69">
        <v>2216</v>
      </c>
      <c r="G86" s="67">
        <v>2020</v>
      </c>
      <c r="H86" s="70">
        <v>761</v>
      </c>
      <c r="I86" s="68">
        <v>0</v>
      </c>
      <c r="J86" s="69">
        <v>81078</v>
      </c>
      <c r="K86" s="58">
        <f t="shared" si="3"/>
        <v>79.060379124736727</v>
      </c>
      <c r="L86" s="59">
        <v>1548</v>
      </c>
      <c r="M86" s="60">
        <v>92</v>
      </c>
      <c r="N86" s="60">
        <v>11</v>
      </c>
      <c r="O86" s="61">
        <f>C86/S86</f>
        <v>9.8750120365912366</v>
      </c>
      <c r="P86" s="7">
        <v>2</v>
      </c>
      <c r="S86" s="62">
        <v>10385</v>
      </c>
      <c r="T86" s="73" t="s">
        <v>162</v>
      </c>
      <c r="U86" s="64"/>
    </row>
    <row r="87" spans="1:21" ht="22.5" customHeight="1">
      <c r="A87" s="124" t="s">
        <v>163</v>
      </c>
      <c r="B87" s="125"/>
      <c r="C87" s="66">
        <v>79609</v>
      </c>
      <c r="D87" s="67">
        <v>21098</v>
      </c>
      <c r="E87" s="68">
        <v>789</v>
      </c>
      <c r="F87" s="69">
        <v>4866</v>
      </c>
      <c r="G87" s="67">
        <v>3103</v>
      </c>
      <c r="H87" s="70">
        <v>1179</v>
      </c>
      <c r="I87" s="68">
        <v>9</v>
      </c>
      <c r="J87" s="69">
        <v>74296</v>
      </c>
      <c r="K87" s="58">
        <f t="shared" si="3"/>
        <v>93.32613146754764</v>
      </c>
      <c r="L87" s="59">
        <v>4038</v>
      </c>
      <c r="M87" s="60">
        <v>109</v>
      </c>
      <c r="N87" s="60">
        <v>15</v>
      </c>
      <c r="O87" s="71">
        <f>(C87+C88)/S87</f>
        <v>6.4335693679517441</v>
      </c>
      <c r="P87" s="7">
        <v>2</v>
      </c>
      <c r="S87" s="72">
        <v>19065</v>
      </c>
      <c r="T87" s="73" t="s">
        <v>164</v>
      </c>
      <c r="U87" s="64"/>
    </row>
    <row r="88" spans="1:21" ht="22.5" customHeight="1">
      <c r="A88" s="126" t="s">
        <v>165</v>
      </c>
      <c r="B88" s="127"/>
      <c r="C88" s="66">
        <v>43047</v>
      </c>
      <c r="D88" s="67">
        <v>931</v>
      </c>
      <c r="E88" s="68">
        <v>1893</v>
      </c>
      <c r="F88" s="69">
        <v>569</v>
      </c>
      <c r="G88" s="67">
        <v>203</v>
      </c>
      <c r="H88" s="70">
        <v>0</v>
      </c>
      <c r="I88" s="68">
        <v>0</v>
      </c>
      <c r="J88" s="69">
        <v>36967</v>
      </c>
      <c r="K88" s="58">
        <f t="shared" si="3"/>
        <v>85.87590308267707</v>
      </c>
      <c r="L88" s="59"/>
      <c r="M88" s="60"/>
      <c r="N88" s="60"/>
      <c r="O88" s="74"/>
      <c r="P88" s="7">
        <v>2</v>
      </c>
      <c r="S88" s="72"/>
      <c r="T88" s="73" t="s">
        <v>164</v>
      </c>
      <c r="U88" s="64"/>
    </row>
    <row r="89" spans="1:21" ht="22.5" customHeight="1">
      <c r="A89" s="128" t="s">
        <v>166</v>
      </c>
      <c r="B89" s="129"/>
      <c r="C89" s="66">
        <v>91418</v>
      </c>
      <c r="D89" s="67">
        <v>22138</v>
      </c>
      <c r="E89" s="68">
        <v>359</v>
      </c>
      <c r="F89" s="69">
        <v>4488</v>
      </c>
      <c r="G89" s="67">
        <v>4041</v>
      </c>
      <c r="H89" s="70">
        <v>827</v>
      </c>
      <c r="I89" s="68">
        <v>12</v>
      </c>
      <c r="J89" s="69">
        <v>50695</v>
      </c>
      <c r="K89" s="58">
        <f t="shared" si="3"/>
        <v>55.454068126627142</v>
      </c>
      <c r="L89" s="59">
        <v>1010</v>
      </c>
      <c r="M89" s="60">
        <v>87</v>
      </c>
      <c r="N89" s="60">
        <v>8</v>
      </c>
      <c r="O89" s="61">
        <f>C89/S89</f>
        <v>6.0131552982963887</v>
      </c>
      <c r="P89" s="7">
        <v>2</v>
      </c>
      <c r="S89" s="118">
        <v>15203</v>
      </c>
      <c r="T89" s="73" t="s">
        <v>167</v>
      </c>
      <c r="U89" s="64"/>
    </row>
    <row r="90" spans="1:21" ht="22.5" customHeight="1">
      <c r="A90" s="126" t="s">
        <v>168</v>
      </c>
      <c r="B90" s="127"/>
      <c r="C90" s="66">
        <v>118273</v>
      </c>
      <c r="D90" s="67">
        <v>27004</v>
      </c>
      <c r="E90" s="68">
        <v>413</v>
      </c>
      <c r="F90" s="69">
        <v>5059</v>
      </c>
      <c r="G90" s="67">
        <v>3765</v>
      </c>
      <c r="H90" s="70">
        <v>1002</v>
      </c>
      <c r="I90" s="68">
        <v>0</v>
      </c>
      <c r="J90" s="69">
        <v>85535</v>
      </c>
      <c r="K90" s="58">
        <f t="shared" si="3"/>
        <v>72.319971591149283</v>
      </c>
      <c r="L90" s="59">
        <v>3938</v>
      </c>
      <c r="M90" s="60">
        <v>72</v>
      </c>
      <c r="N90" s="60">
        <v>8</v>
      </c>
      <c r="O90" s="61">
        <f>C90/S90</f>
        <v>6.1132475319170929</v>
      </c>
      <c r="S90" s="118">
        <v>19347</v>
      </c>
      <c r="T90" s="73" t="s">
        <v>169</v>
      </c>
      <c r="U90" s="64"/>
    </row>
    <row r="91" spans="1:21" ht="22.5" customHeight="1">
      <c r="A91" s="126" t="s">
        <v>170</v>
      </c>
      <c r="B91" s="127"/>
      <c r="C91" s="66">
        <v>150392</v>
      </c>
      <c r="D91" s="67">
        <v>35783</v>
      </c>
      <c r="E91" s="68">
        <v>599</v>
      </c>
      <c r="F91" s="69">
        <v>4435</v>
      </c>
      <c r="G91" s="67">
        <v>3396</v>
      </c>
      <c r="H91" s="70">
        <v>878</v>
      </c>
      <c r="I91" s="68">
        <v>28</v>
      </c>
      <c r="J91" s="69">
        <v>90407</v>
      </c>
      <c r="K91" s="58">
        <f t="shared" si="3"/>
        <v>60.114234799723384</v>
      </c>
      <c r="L91" s="59">
        <v>2512</v>
      </c>
      <c r="M91" s="60">
        <v>154</v>
      </c>
      <c r="N91" s="60">
        <v>9</v>
      </c>
      <c r="O91" s="61">
        <f>C91/S91</f>
        <v>10.792393254395407</v>
      </c>
      <c r="P91" s="7">
        <v>2</v>
      </c>
      <c r="S91" s="118">
        <v>13935</v>
      </c>
      <c r="T91" s="73" t="s">
        <v>170</v>
      </c>
      <c r="U91" s="64"/>
    </row>
    <row r="92" spans="1:21" ht="22.5" customHeight="1">
      <c r="A92" s="115" t="s">
        <v>171</v>
      </c>
      <c r="B92" s="130"/>
      <c r="C92" s="66">
        <v>64493</v>
      </c>
      <c r="D92" s="67">
        <v>22328</v>
      </c>
      <c r="E92" s="68" t="s">
        <v>172</v>
      </c>
      <c r="F92" s="69">
        <v>2713</v>
      </c>
      <c r="G92" s="67">
        <v>2445</v>
      </c>
      <c r="H92" s="70">
        <v>701</v>
      </c>
      <c r="I92" s="68" t="s">
        <v>172</v>
      </c>
      <c r="J92" s="69">
        <v>41921</v>
      </c>
      <c r="K92" s="58">
        <f t="shared" si="3"/>
        <v>65.000852805730858</v>
      </c>
      <c r="L92" s="59">
        <v>1924</v>
      </c>
      <c r="M92" s="60">
        <v>80</v>
      </c>
      <c r="N92" s="60">
        <v>12</v>
      </c>
      <c r="O92" s="71">
        <f>(C92+C93)/S92</f>
        <v>4.4264868566612234</v>
      </c>
      <c r="P92" s="7">
        <v>2</v>
      </c>
      <c r="S92" s="131">
        <v>18983</v>
      </c>
      <c r="T92" s="63" t="s">
        <v>173</v>
      </c>
      <c r="U92" s="63"/>
    </row>
    <row r="93" spans="1:21" ht="22.5" customHeight="1">
      <c r="A93" s="115" t="s">
        <v>174</v>
      </c>
      <c r="B93" s="130"/>
      <c r="C93" s="66">
        <v>19535</v>
      </c>
      <c r="D93" s="67">
        <v>6252</v>
      </c>
      <c r="E93" s="68"/>
      <c r="F93" s="69">
        <v>75</v>
      </c>
      <c r="G93" s="67">
        <v>68</v>
      </c>
      <c r="H93" s="70">
        <v>40</v>
      </c>
      <c r="I93" s="68"/>
      <c r="J93" s="69">
        <v>19535</v>
      </c>
      <c r="K93" s="58">
        <f t="shared" si="3"/>
        <v>100</v>
      </c>
      <c r="L93" s="59"/>
      <c r="M93" s="60"/>
      <c r="N93" s="60"/>
      <c r="O93" s="74" t="e">
        <f t="shared" ref="O93:O123" si="4">C93/S93</f>
        <v>#DIV/0!</v>
      </c>
      <c r="P93" s="7">
        <v>2</v>
      </c>
      <c r="S93" s="131"/>
      <c r="T93" s="132"/>
      <c r="U93" s="80" t="s">
        <v>175</v>
      </c>
    </row>
    <row r="94" spans="1:21" ht="22.5" customHeight="1">
      <c r="A94" s="126" t="s">
        <v>176</v>
      </c>
      <c r="B94" s="127"/>
      <c r="C94" s="66">
        <v>68634</v>
      </c>
      <c r="D94" s="67">
        <v>25656</v>
      </c>
      <c r="E94" s="68">
        <v>0</v>
      </c>
      <c r="F94" s="69">
        <v>3003</v>
      </c>
      <c r="G94" s="67">
        <v>2918</v>
      </c>
      <c r="H94" s="70">
        <v>1712</v>
      </c>
      <c r="I94" s="68">
        <v>0</v>
      </c>
      <c r="J94" s="69">
        <v>59693</v>
      </c>
      <c r="K94" s="58">
        <f t="shared" si="3"/>
        <v>86.972928869073641</v>
      </c>
      <c r="L94" s="59">
        <v>8941</v>
      </c>
      <c r="M94" s="60">
        <v>85</v>
      </c>
      <c r="N94" s="60">
        <v>8</v>
      </c>
      <c r="O94" s="61">
        <f t="shared" si="4"/>
        <v>2.7305060471037557</v>
      </c>
      <c r="P94" s="7">
        <v>2</v>
      </c>
      <c r="S94" s="118">
        <v>25136</v>
      </c>
      <c r="T94" s="73" t="s">
        <v>176</v>
      </c>
      <c r="U94" s="64"/>
    </row>
    <row r="95" spans="1:21" ht="22.5" customHeight="1">
      <c r="A95" s="126" t="s">
        <v>177</v>
      </c>
      <c r="B95" s="127"/>
      <c r="C95" s="66">
        <v>75318</v>
      </c>
      <c r="D95" s="67">
        <v>31392</v>
      </c>
      <c r="E95" s="68">
        <v>208</v>
      </c>
      <c r="F95" s="69">
        <v>1653</v>
      </c>
      <c r="G95" s="67">
        <v>1310</v>
      </c>
      <c r="H95" s="70">
        <v>813</v>
      </c>
      <c r="I95" s="68"/>
      <c r="J95" s="69">
        <v>46363</v>
      </c>
      <c r="K95" s="58">
        <f t="shared" si="3"/>
        <v>61.556334475158657</v>
      </c>
      <c r="L95" s="59">
        <v>78</v>
      </c>
      <c r="M95" s="60">
        <v>66</v>
      </c>
      <c r="N95" s="60">
        <v>6</v>
      </c>
      <c r="O95" s="61">
        <f t="shared" si="4"/>
        <v>8.2368766404199469</v>
      </c>
      <c r="P95" s="7">
        <v>2</v>
      </c>
      <c r="S95" s="118">
        <v>9144</v>
      </c>
      <c r="T95" s="73" t="s">
        <v>177</v>
      </c>
      <c r="U95" s="64"/>
    </row>
    <row r="96" spans="1:21" ht="22.5" customHeight="1">
      <c r="A96" s="126" t="s">
        <v>178</v>
      </c>
      <c r="B96" s="127"/>
      <c r="C96" s="66">
        <v>127517</v>
      </c>
      <c r="D96" s="67">
        <v>39990</v>
      </c>
      <c r="E96" s="68">
        <v>129</v>
      </c>
      <c r="F96" s="69">
        <v>5851</v>
      </c>
      <c r="G96" s="67">
        <v>5124</v>
      </c>
      <c r="H96" s="70">
        <v>1917</v>
      </c>
      <c r="I96" s="68">
        <v>0</v>
      </c>
      <c r="J96" s="69">
        <v>78895</v>
      </c>
      <c r="K96" s="58">
        <f t="shared" si="3"/>
        <v>61.870182014947027</v>
      </c>
      <c r="L96" s="59">
        <v>1548</v>
      </c>
      <c r="M96" s="60">
        <v>44</v>
      </c>
      <c r="N96" s="60">
        <v>4</v>
      </c>
      <c r="O96" s="61">
        <f t="shared" si="4"/>
        <v>10.025709568362293</v>
      </c>
      <c r="P96" s="7">
        <v>2</v>
      </c>
      <c r="S96" s="118">
        <v>12719</v>
      </c>
      <c r="T96" s="133" t="s">
        <v>178</v>
      </c>
      <c r="U96" s="134"/>
    </row>
    <row r="97" spans="1:21" ht="22.5" customHeight="1">
      <c r="A97" s="126" t="s">
        <v>179</v>
      </c>
      <c r="B97" s="127"/>
      <c r="C97" s="66">
        <v>88410</v>
      </c>
      <c r="D97" s="67">
        <v>27044</v>
      </c>
      <c r="E97" s="68">
        <v>81</v>
      </c>
      <c r="F97" s="69">
        <v>4009</v>
      </c>
      <c r="G97" s="67">
        <v>3274</v>
      </c>
      <c r="H97" s="70">
        <v>970</v>
      </c>
      <c r="I97" s="68">
        <v>1</v>
      </c>
      <c r="J97" s="69">
        <v>52780</v>
      </c>
      <c r="K97" s="58">
        <f t="shared" si="3"/>
        <v>59.699129057798892</v>
      </c>
      <c r="L97" s="59">
        <v>3927</v>
      </c>
      <c r="M97" s="60">
        <v>74</v>
      </c>
      <c r="N97" s="60">
        <v>7</v>
      </c>
      <c r="O97" s="61">
        <f t="shared" si="4"/>
        <v>6.9362937392123021</v>
      </c>
      <c r="P97" s="7">
        <v>2</v>
      </c>
      <c r="S97" s="118">
        <v>12746</v>
      </c>
      <c r="T97" s="73" t="s">
        <v>180</v>
      </c>
      <c r="U97" s="64"/>
    </row>
    <row r="98" spans="1:21" ht="22.5" customHeight="1">
      <c r="A98" s="126" t="s">
        <v>181</v>
      </c>
      <c r="B98" s="127"/>
      <c r="C98" s="66">
        <v>116347</v>
      </c>
      <c r="D98" s="67">
        <v>57754</v>
      </c>
      <c r="E98" s="68">
        <v>160</v>
      </c>
      <c r="F98" s="69">
        <v>2385</v>
      </c>
      <c r="G98" s="67">
        <v>2288</v>
      </c>
      <c r="H98" s="70">
        <v>533</v>
      </c>
      <c r="I98" s="68">
        <v>0</v>
      </c>
      <c r="J98" s="69">
        <v>49789</v>
      </c>
      <c r="K98" s="58">
        <f t="shared" si="3"/>
        <v>42.793540013923867</v>
      </c>
      <c r="L98" s="59">
        <v>1402</v>
      </c>
      <c r="M98" s="60">
        <v>50</v>
      </c>
      <c r="N98" s="60">
        <v>4</v>
      </c>
      <c r="O98" s="61">
        <f t="shared" si="4"/>
        <v>25.700684780207641</v>
      </c>
      <c r="P98" s="7">
        <v>2</v>
      </c>
      <c r="S98" s="118">
        <v>4527</v>
      </c>
      <c r="T98" s="73" t="s">
        <v>182</v>
      </c>
      <c r="U98" s="64"/>
    </row>
    <row r="99" spans="1:21" ht="22.5" customHeight="1">
      <c r="A99" s="135" t="s">
        <v>183</v>
      </c>
      <c r="B99" s="116"/>
      <c r="C99" s="136">
        <v>45000</v>
      </c>
      <c r="D99" s="137">
        <v>17223</v>
      </c>
      <c r="E99" s="68">
        <v>0</v>
      </c>
      <c r="F99" s="136">
        <v>3000</v>
      </c>
      <c r="G99" s="67">
        <v>2941</v>
      </c>
      <c r="H99" s="70">
        <v>798</v>
      </c>
      <c r="I99" s="68">
        <v>0</v>
      </c>
      <c r="J99" s="136">
        <v>34000</v>
      </c>
      <c r="K99" s="138"/>
      <c r="L99" s="59">
        <v>0</v>
      </c>
      <c r="M99" s="60">
        <v>36</v>
      </c>
      <c r="N99" s="60">
        <v>9</v>
      </c>
      <c r="O99" s="61">
        <f t="shared" si="4"/>
        <v>4.1348892768538086</v>
      </c>
      <c r="P99" s="7">
        <v>2</v>
      </c>
      <c r="S99" s="118">
        <v>10883</v>
      </c>
      <c r="T99" s="63" t="s">
        <v>184</v>
      </c>
      <c r="U99" s="64"/>
    </row>
    <row r="100" spans="1:21" ht="22.5" customHeight="1">
      <c r="A100" s="139" t="s">
        <v>185</v>
      </c>
      <c r="B100" s="140"/>
      <c r="C100" s="141">
        <v>69983</v>
      </c>
      <c r="D100" s="142">
        <v>28130</v>
      </c>
      <c r="E100" s="143" t="s">
        <v>172</v>
      </c>
      <c r="F100" s="144">
        <v>2915</v>
      </c>
      <c r="G100" s="142">
        <v>2421</v>
      </c>
      <c r="H100" s="145">
        <v>1094</v>
      </c>
      <c r="I100" s="143" t="s">
        <v>172</v>
      </c>
      <c r="J100" s="144">
        <v>41123</v>
      </c>
      <c r="K100" s="58">
        <f t="shared" ref="K100:K125" si="5">J100/C100*100</f>
        <v>58.761413486132341</v>
      </c>
      <c r="L100" s="146">
        <v>2199</v>
      </c>
      <c r="M100" s="147">
        <v>36</v>
      </c>
      <c r="N100" s="147">
        <v>8</v>
      </c>
      <c r="O100" s="148">
        <f t="shared" si="4"/>
        <v>7.4087444420918906</v>
      </c>
      <c r="P100" s="7">
        <v>2</v>
      </c>
      <c r="S100" s="118">
        <v>9446</v>
      </c>
      <c r="T100" s="73" t="s">
        <v>186</v>
      </c>
      <c r="U100" s="64"/>
    </row>
    <row r="101" spans="1:21" ht="22.5" customHeight="1">
      <c r="A101" s="126" t="s">
        <v>187</v>
      </c>
      <c r="B101" s="127"/>
      <c r="C101" s="149">
        <v>121359</v>
      </c>
      <c r="D101" s="150">
        <v>31417</v>
      </c>
      <c r="E101" s="151">
        <v>66</v>
      </c>
      <c r="F101" s="152">
        <v>3091</v>
      </c>
      <c r="G101" s="150">
        <v>2593</v>
      </c>
      <c r="H101" s="153">
        <v>1236</v>
      </c>
      <c r="I101" s="151">
        <v>9</v>
      </c>
      <c r="J101" s="149">
        <v>60022</v>
      </c>
      <c r="K101" s="58">
        <f t="shared" si="5"/>
        <v>49.458219003122963</v>
      </c>
      <c r="L101" s="154">
        <v>329</v>
      </c>
      <c r="M101" s="155">
        <v>48</v>
      </c>
      <c r="N101" s="155">
        <v>7</v>
      </c>
      <c r="O101" s="61">
        <f t="shared" si="4"/>
        <v>8.4470661933597828</v>
      </c>
      <c r="S101" s="118">
        <v>14367</v>
      </c>
      <c r="T101" s="73" t="s">
        <v>188</v>
      </c>
      <c r="U101" s="64"/>
    </row>
    <row r="102" spans="1:21" ht="22.5" customHeight="1">
      <c r="A102" s="126" t="s">
        <v>189</v>
      </c>
      <c r="B102" s="127"/>
      <c r="C102" s="66">
        <v>103494</v>
      </c>
      <c r="D102" s="67">
        <v>22772</v>
      </c>
      <c r="E102" s="156">
        <v>86</v>
      </c>
      <c r="F102" s="66">
        <v>2692</v>
      </c>
      <c r="G102" s="67">
        <v>2037</v>
      </c>
      <c r="H102" s="69">
        <v>582</v>
      </c>
      <c r="I102" s="68">
        <v>7</v>
      </c>
      <c r="J102" s="66">
        <v>59860</v>
      </c>
      <c r="K102" s="58">
        <f t="shared" si="5"/>
        <v>57.839101783678281</v>
      </c>
      <c r="L102" s="157">
        <v>686</v>
      </c>
      <c r="M102" s="60">
        <v>68</v>
      </c>
      <c r="N102" s="60">
        <v>13</v>
      </c>
      <c r="O102" s="61">
        <f t="shared" si="4"/>
        <v>9.8706723891273249</v>
      </c>
      <c r="P102" s="7">
        <v>1</v>
      </c>
      <c r="Q102" s="7" t="s">
        <v>190</v>
      </c>
      <c r="S102" s="118">
        <v>10485</v>
      </c>
      <c r="T102" s="73" t="s">
        <v>191</v>
      </c>
      <c r="U102" s="64"/>
    </row>
    <row r="103" spans="1:21" ht="22.5" customHeight="1">
      <c r="A103" s="126" t="s">
        <v>192</v>
      </c>
      <c r="B103" s="158"/>
      <c r="C103" s="141">
        <v>96950</v>
      </c>
      <c r="D103" s="142">
        <v>31025</v>
      </c>
      <c r="E103" s="143">
        <v>2000</v>
      </c>
      <c r="F103" s="144">
        <v>3946</v>
      </c>
      <c r="G103" s="142">
        <v>3045</v>
      </c>
      <c r="H103" s="159">
        <v>1232</v>
      </c>
      <c r="I103" s="143"/>
      <c r="J103" s="141">
        <v>42424</v>
      </c>
      <c r="K103" s="58">
        <f t="shared" si="5"/>
        <v>43.758638473439916</v>
      </c>
      <c r="L103" s="146">
        <v>905</v>
      </c>
      <c r="M103" s="147">
        <v>27</v>
      </c>
      <c r="N103" s="147">
        <v>6</v>
      </c>
      <c r="O103" s="61">
        <f t="shared" si="4"/>
        <v>8.3714705120455921</v>
      </c>
      <c r="P103" s="7">
        <v>2</v>
      </c>
      <c r="S103" s="118">
        <v>11581</v>
      </c>
      <c r="T103" s="73" t="s">
        <v>193</v>
      </c>
      <c r="U103" s="64"/>
    </row>
    <row r="104" spans="1:21" ht="22.5" customHeight="1">
      <c r="A104" s="126" t="s">
        <v>194</v>
      </c>
      <c r="B104" s="127"/>
      <c r="C104" s="66">
        <v>52391</v>
      </c>
      <c r="D104" s="67">
        <v>12213</v>
      </c>
      <c r="E104" s="68">
        <v>0</v>
      </c>
      <c r="F104" s="69">
        <v>1760</v>
      </c>
      <c r="G104" s="67">
        <v>1655</v>
      </c>
      <c r="H104" s="70">
        <v>397</v>
      </c>
      <c r="I104" s="68">
        <v>0</v>
      </c>
      <c r="J104" s="66">
        <v>34793</v>
      </c>
      <c r="K104" s="58">
        <f t="shared" si="5"/>
        <v>66.410261304422519</v>
      </c>
      <c r="L104" s="59">
        <v>892</v>
      </c>
      <c r="M104" s="60">
        <v>52</v>
      </c>
      <c r="N104" s="60">
        <v>4</v>
      </c>
      <c r="O104" s="61">
        <f t="shared" si="4"/>
        <v>13.402660526988999</v>
      </c>
      <c r="S104" s="118">
        <v>3909</v>
      </c>
      <c r="T104" s="73" t="s">
        <v>194</v>
      </c>
      <c r="U104" s="64"/>
    </row>
    <row r="105" spans="1:21" ht="22.5" customHeight="1">
      <c r="A105" s="126" t="s">
        <v>195</v>
      </c>
      <c r="B105" s="127"/>
      <c r="C105" s="66">
        <v>50735</v>
      </c>
      <c r="D105" s="67">
        <v>12026</v>
      </c>
      <c r="E105" s="68">
        <v>1435</v>
      </c>
      <c r="F105" s="69">
        <v>2081</v>
      </c>
      <c r="G105" s="67">
        <v>2070</v>
      </c>
      <c r="H105" s="70">
        <v>316</v>
      </c>
      <c r="I105" s="68">
        <v>29</v>
      </c>
      <c r="J105" s="66">
        <v>30060</v>
      </c>
      <c r="K105" s="58">
        <f t="shared" si="5"/>
        <v>59.249039124864488</v>
      </c>
      <c r="L105" s="59">
        <v>103</v>
      </c>
      <c r="M105" s="60">
        <v>44</v>
      </c>
      <c r="N105" s="60">
        <v>4</v>
      </c>
      <c r="O105" s="61">
        <f t="shared" si="4"/>
        <v>15.934359296482413</v>
      </c>
      <c r="P105" s="7">
        <v>2</v>
      </c>
      <c r="S105" s="62">
        <v>3184</v>
      </c>
      <c r="T105" s="73" t="s">
        <v>195</v>
      </c>
      <c r="U105" s="64"/>
    </row>
    <row r="106" spans="1:21" ht="22.5" customHeight="1">
      <c r="A106" s="126" t="s">
        <v>196</v>
      </c>
      <c r="B106" s="127"/>
      <c r="C106" s="66">
        <v>38722</v>
      </c>
      <c r="D106" s="67">
        <v>9826</v>
      </c>
      <c r="E106" s="68"/>
      <c r="F106" s="69">
        <v>2291</v>
      </c>
      <c r="G106" s="67">
        <v>1574</v>
      </c>
      <c r="H106" s="70">
        <v>568</v>
      </c>
      <c r="I106" s="68"/>
      <c r="J106" s="69">
        <v>38722</v>
      </c>
      <c r="K106" s="58">
        <f t="shared" si="5"/>
        <v>100</v>
      </c>
      <c r="L106" s="59">
        <v>0</v>
      </c>
      <c r="M106" s="60">
        <v>18</v>
      </c>
      <c r="N106" s="60">
        <v>6</v>
      </c>
      <c r="O106" s="61">
        <f t="shared" si="4"/>
        <v>41.369658119658119</v>
      </c>
      <c r="P106" s="7">
        <v>2</v>
      </c>
      <c r="S106" s="62">
        <v>936</v>
      </c>
      <c r="T106" s="73" t="s">
        <v>197</v>
      </c>
      <c r="U106" s="64"/>
    </row>
    <row r="107" spans="1:21" ht="22.5" customHeight="1">
      <c r="A107" s="135" t="s">
        <v>198</v>
      </c>
      <c r="B107" s="116"/>
      <c r="C107" s="66">
        <v>48805</v>
      </c>
      <c r="D107" s="67">
        <v>14709</v>
      </c>
      <c r="E107" s="68">
        <v>0</v>
      </c>
      <c r="F107" s="69">
        <v>1668</v>
      </c>
      <c r="G107" s="67">
        <v>1240</v>
      </c>
      <c r="H107" s="70">
        <v>490</v>
      </c>
      <c r="I107" s="68">
        <v>0</v>
      </c>
      <c r="J107" s="69">
        <v>44334</v>
      </c>
      <c r="K107" s="58">
        <f t="shared" si="5"/>
        <v>90.839053375678731</v>
      </c>
      <c r="L107" s="59">
        <v>0</v>
      </c>
      <c r="M107" s="60">
        <v>21</v>
      </c>
      <c r="N107" s="60">
        <v>5</v>
      </c>
      <c r="O107" s="61">
        <f t="shared" si="4"/>
        <v>11.834384093113481</v>
      </c>
      <c r="P107" s="7">
        <v>1</v>
      </c>
      <c r="Q107" s="7" t="s">
        <v>199</v>
      </c>
      <c r="S107" s="118">
        <v>4124</v>
      </c>
      <c r="T107" s="63" t="s">
        <v>200</v>
      </c>
      <c r="U107" s="64"/>
    </row>
    <row r="108" spans="1:21" ht="22.5" customHeight="1">
      <c r="A108" s="135" t="s">
        <v>201</v>
      </c>
      <c r="B108" s="116"/>
      <c r="C108" s="66">
        <v>88478</v>
      </c>
      <c r="D108" s="67">
        <v>29220</v>
      </c>
      <c r="E108" s="68">
        <v>163</v>
      </c>
      <c r="F108" s="69">
        <v>3297</v>
      </c>
      <c r="G108" s="67">
        <v>2574</v>
      </c>
      <c r="H108" s="70">
        <v>1160</v>
      </c>
      <c r="I108" s="68">
        <v>0</v>
      </c>
      <c r="J108" s="69">
        <v>61523</v>
      </c>
      <c r="K108" s="58">
        <f t="shared" si="5"/>
        <v>69.534799611202786</v>
      </c>
      <c r="L108" s="59">
        <v>5583</v>
      </c>
      <c r="M108" s="60">
        <v>109</v>
      </c>
      <c r="N108" s="60">
        <v>8</v>
      </c>
      <c r="O108" s="61">
        <f t="shared" si="4"/>
        <v>11.61433447098976</v>
      </c>
      <c r="P108" s="7">
        <v>2</v>
      </c>
      <c r="S108" s="118">
        <v>7618</v>
      </c>
      <c r="T108" s="63" t="s">
        <v>201</v>
      </c>
      <c r="U108" s="64"/>
    </row>
    <row r="109" spans="1:21" ht="22.5" customHeight="1">
      <c r="A109" s="135" t="s">
        <v>202</v>
      </c>
      <c r="B109" s="116"/>
      <c r="C109" s="66">
        <v>92806</v>
      </c>
      <c r="D109" s="67">
        <v>42776</v>
      </c>
      <c r="E109" s="68">
        <v>228</v>
      </c>
      <c r="F109" s="69">
        <v>4167</v>
      </c>
      <c r="G109" s="67">
        <v>3856</v>
      </c>
      <c r="H109" s="70">
        <v>1752</v>
      </c>
      <c r="I109" s="68">
        <v>37</v>
      </c>
      <c r="J109" s="69">
        <v>71771</v>
      </c>
      <c r="K109" s="58">
        <f t="shared" si="5"/>
        <v>77.334439583647608</v>
      </c>
      <c r="L109" s="59">
        <v>2336</v>
      </c>
      <c r="M109" s="60">
        <v>63</v>
      </c>
      <c r="N109" s="60">
        <v>9</v>
      </c>
      <c r="O109" s="61">
        <f t="shared" si="4"/>
        <v>6.0255810933644982</v>
      </c>
      <c r="P109" s="7">
        <v>2</v>
      </c>
      <c r="S109" s="118">
        <v>15402</v>
      </c>
      <c r="T109" s="63" t="s">
        <v>203</v>
      </c>
      <c r="U109" s="64"/>
    </row>
    <row r="110" spans="1:21" ht="22.5" customHeight="1">
      <c r="A110" s="135" t="s">
        <v>204</v>
      </c>
      <c r="B110" s="116"/>
      <c r="C110" s="66">
        <v>67940</v>
      </c>
      <c r="D110" s="67">
        <v>25663</v>
      </c>
      <c r="E110" s="68">
        <v>10</v>
      </c>
      <c r="F110" s="69">
        <v>1774</v>
      </c>
      <c r="G110" s="67">
        <v>1635</v>
      </c>
      <c r="H110" s="70">
        <v>710</v>
      </c>
      <c r="I110" s="68">
        <v>0</v>
      </c>
      <c r="J110" s="69">
        <v>67940</v>
      </c>
      <c r="K110" s="58">
        <f t="shared" si="5"/>
        <v>100</v>
      </c>
      <c r="L110" s="59">
        <v>341</v>
      </c>
      <c r="M110" s="60">
        <v>49</v>
      </c>
      <c r="N110" s="60">
        <v>7</v>
      </c>
      <c r="O110" s="61">
        <f t="shared" si="4"/>
        <v>14.56065152164595</v>
      </c>
      <c r="S110" s="118">
        <v>4666</v>
      </c>
      <c r="T110" s="63" t="s">
        <v>204</v>
      </c>
      <c r="U110" s="64"/>
    </row>
    <row r="111" spans="1:21" ht="22.5" customHeight="1">
      <c r="A111" s="135" t="s">
        <v>205</v>
      </c>
      <c r="B111" s="116"/>
      <c r="C111" s="66">
        <v>63816</v>
      </c>
      <c r="D111" s="67">
        <v>23812</v>
      </c>
      <c r="E111" s="68">
        <v>109</v>
      </c>
      <c r="F111" s="69">
        <v>1382</v>
      </c>
      <c r="G111" s="67">
        <v>1303</v>
      </c>
      <c r="H111" s="70">
        <v>612</v>
      </c>
      <c r="I111" s="68"/>
      <c r="J111" s="69">
        <v>57955</v>
      </c>
      <c r="K111" s="58">
        <f t="shared" si="5"/>
        <v>90.815782875767837</v>
      </c>
      <c r="L111" s="59">
        <v>583</v>
      </c>
      <c r="M111" s="60">
        <v>58</v>
      </c>
      <c r="N111" s="60">
        <v>5</v>
      </c>
      <c r="O111" s="61">
        <f t="shared" si="4"/>
        <v>7.3419236079153247</v>
      </c>
      <c r="S111" s="118">
        <v>8692</v>
      </c>
      <c r="T111" s="63" t="s">
        <v>206</v>
      </c>
      <c r="U111" s="64"/>
    </row>
    <row r="112" spans="1:21" ht="22.5" customHeight="1">
      <c r="A112" s="135" t="s">
        <v>207</v>
      </c>
      <c r="B112" s="116"/>
      <c r="C112" s="66">
        <v>59259</v>
      </c>
      <c r="D112" s="67">
        <v>22680</v>
      </c>
      <c r="E112" s="68"/>
      <c r="F112" s="69">
        <v>2014</v>
      </c>
      <c r="G112" s="67">
        <v>1854</v>
      </c>
      <c r="H112" s="70">
        <v>299</v>
      </c>
      <c r="I112" s="68"/>
      <c r="J112" s="69">
        <v>54396</v>
      </c>
      <c r="K112" s="58">
        <f t="shared" si="5"/>
        <v>91.793651597225733</v>
      </c>
      <c r="L112" s="59">
        <v>1074</v>
      </c>
      <c r="M112" s="60">
        <v>52</v>
      </c>
      <c r="N112" s="60">
        <v>8</v>
      </c>
      <c r="O112" s="61">
        <f t="shared" si="4"/>
        <v>9.5317677336335862</v>
      </c>
      <c r="P112" s="7">
        <v>2</v>
      </c>
      <c r="S112" s="118">
        <v>6217</v>
      </c>
      <c r="T112" s="63" t="s">
        <v>207</v>
      </c>
      <c r="U112" s="64"/>
    </row>
    <row r="113" spans="1:22" ht="22.5" customHeight="1">
      <c r="A113" s="135" t="s">
        <v>208</v>
      </c>
      <c r="B113" s="116"/>
      <c r="C113" s="66">
        <v>6505</v>
      </c>
      <c r="D113" s="67"/>
      <c r="E113" s="68"/>
      <c r="F113" s="69">
        <v>68</v>
      </c>
      <c r="G113" s="67">
        <v>68</v>
      </c>
      <c r="H113" s="70"/>
      <c r="I113" s="156"/>
      <c r="J113" s="69"/>
      <c r="K113" s="58">
        <f t="shared" si="5"/>
        <v>0</v>
      </c>
      <c r="L113" s="59"/>
      <c r="M113" s="60"/>
      <c r="N113" s="60"/>
      <c r="O113" s="61">
        <f t="shared" si="4"/>
        <v>7.5202312138728322</v>
      </c>
      <c r="P113" s="7">
        <v>2</v>
      </c>
      <c r="S113" s="118">
        <v>865</v>
      </c>
      <c r="T113" s="63" t="s">
        <v>209</v>
      </c>
      <c r="U113" s="64"/>
    </row>
    <row r="114" spans="1:22" ht="22.5" customHeight="1">
      <c r="A114" s="135" t="s">
        <v>210</v>
      </c>
      <c r="B114" s="116"/>
      <c r="C114" s="66">
        <v>86059</v>
      </c>
      <c r="D114" s="67">
        <v>34710</v>
      </c>
      <c r="E114" s="68">
        <v>112</v>
      </c>
      <c r="F114" s="69">
        <v>2603</v>
      </c>
      <c r="G114" s="67">
        <v>2499</v>
      </c>
      <c r="H114" s="70">
        <v>834</v>
      </c>
      <c r="I114" s="156">
        <v>2</v>
      </c>
      <c r="J114" s="69">
        <v>54730</v>
      </c>
      <c r="K114" s="58">
        <f t="shared" si="5"/>
        <v>63.595905134849353</v>
      </c>
      <c r="L114" s="59">
        <v>1804</v>
      </c>
      <c r="M114" s="60">
        <v>169</v>
      </c>
      <c r="N114" s="60">
        <v>9</v>
      </c>
      <c r="O114" s="61">
        <f t="shared" si="4"/>
        <v>23.616630076838639</v>
      </c>
      <c r="S114" s="118">
        <v>3644</v>
      </c>
      <c r="T114" s="63" t="s">
        <v>211</v>
      </c>
      <c r="U114" s="64"/>
    </row>
    <row r="115" spans="1:22" ht="22.5" customHeight="1">
      <c r="A115" s="135" t="s">
        <v>212</v>
      </c>
      <c r="B115" s="116"/>
      <c r="C115" s="66">
        <v>19142</v>
      </c>
      <c r="D115" s="67"/>
      <c r="E115" s="68"/>
      <c r="F115" s="66"/>
      <c r="G115" s="67">
        <v>53</v>
      </c>
      <c r="H115" s="70"/>
      <c r="I115" s="160"/>
      <c r="J115" s="66">
        <v>19142</v>
      </c>
      <c r="K115" s="58">
        <f t="shared" si="5"/>
        <v>100</v>
      </c>
      <c r="L115" s="161">
        <v>185</v>
      </c>
      <c r="M115" s="162"/>
      <c r="N115" s="163"/>
      <c r="O115" s="61">
        <f t="shared" si="4"/>
        <v>16.005016722408026</v>
      </c>
      <c r="P115" s="7">
        <v>2</v>
      </c>
      <c r="S115" s="118">
        <v>1196</v>
      </c>
      <c r="T115" s="63" t="s">
        <v>213</v>
      </c>
      <c r="U115" s="64"/>
    </row>
    <row r="116" spans="1:22" ht="22.5" customHeight="1">
      <c r="A116" s="124" t="s">
        <v>214</v>
      </c>
      <c r="B116" s="125"/>
      <c r="C116" s="141">
        <v>80849</v>
      </c>
      <c r="D116" s="142">
        <v>33264</v>
      </c>
      <c r="E116" s="143">
        <v>391</v>
      </c>
      <c r="F116" s="144">
        <v>1962</v>
      </c>
      <c r="G116" s="142">
        <v>1728</v>
      </c>
      <c r="H116" s="145">
        <v>878</v>
      </c>
      <c r="I116" s="164">
        <v>13</v>
      </c>
      <c r="J116" s="144">
        <v>59467</v>
      </c>
      <c r="K116" s="58">
        <f t="shared" si="5"/>
        <v>73.55316701505275</v>
      </c>
      <c r="L116" s="146">
        <v>542</v>
      </c>
      <c r="M116" s="147">
        <v>35</v>
      </c>
      <c r="N116" s="60">
        <v>3</v>
      </c>
      <c r="O116" s="61">
        <f t="shared" si="4"/>
        <v>13.262631233595801</v>
      </c>
      <c r="P116" s="7">
        <v>2</v>
      </c>
      <c r="S116" s="118">
        <v>6096</v>
      </c>
      <c r="T116" s="73" t="s">
        <v>215</v>
      </c>
      <c r="U116" s="64"/>
    </row>
    <row r="117" spans="1:22" ht="22.5" customHeight="1">
      <c r="A117" s="65" t="s">
        <v>216</v>
      </c>
      <c r="B117" s="87"/>
      <c r="C117" s="66">
        <v>66283</v>
      </c>
      <c r="D117" s="67">
        <v>32294</v>
      </c>
      <c r="E117" s="68"/>
      <c r="F117" s="69">
        <v>2620</v>
      </c>
      <c r="G117" s="67">
        <v>2570</v>
      </c>
      <c r="H117" s="70">
        <v>1285</v>
      </c>
      <c r="I117" s="68">
        <v>0</v>
      </c>
      <c r="J117" s="69">
        <v>49117</v>
      </c>
      <c r="K117" s="58">
        <f t="shared" si="5"/>
        <v>74.10195676116048</v>
      </c>
      <c r="L117" s="59">
        <v>18</v>
      </c>
      <c r="M117" s="60">
        <v>27</v>
      </c>
      <c r="N117" s="60">
        <v>5</v>
      </c>
      <c r="O117" s="61">
        <f t="shared" si="4"/>
        <v>10.295588692140416</v>
      </c>
      <c r="P117" s="7">
        <v>2</v>
      </c>
      <c r="S117" s="118">
        <v>6438</v>
      </c>
      <c r="T117" s="73" t="s">
        <v>217</v>
      </c>
      <c r="U117" s="64"/>
    </row>
    <row r="118" spans="1:22" ht="22.5" customHeight="1">
      <c r="A118" s="65" t="s">
        <v>218</v>
      </c>
      <c r="B118" s="87"/>
      <c r="C118" s="66">
        <v>32985</v>
      </c>
      <c r="D118" s="67">
        <v>11390</v>
      </c>
      <c r="E118" s="68">
        <v>47</v>
      </c>
      <c r="F118" s="69">
        <v>1495</v>
      </c>
      <c r="G118" s="67">
        <v>966</v>
      </c>
      <c r="H118" s="70">
        <v>523</v>
      </c>
      <c r="I118" s="68">
        <v>6</v>
      </c>
      <c r="J118" s="69">
        <v>25196</v>
      </c>
      <c r="K118" s="58">
        <f t="shared" si="5"/>
        <v>76.386236167955133</v>
      </c>
      <c r="L118" s="59">
        <v>266</v>
      </c>
      <c r="M118" s="60">
        <v>27</v>
      </c>
      <c r="N118" s="60">
        <v>3</v>
      </c>
      <c r="O118" s="61">
        <f t="shared" si="4"/>
        <v>3.9588334133461354</v>
      </c>
      <c r="S118" s="118">
        <v>8332</v>
      </c>
      <c r="T118" s="73" t="s">
        <v>219</v>
      </c>
      <c r="U118" s="64"/>
    </row>
    <row r="119" spans="1:22" ht="22.5" customHeight="1">
      <c r="A119" s="135" t="s">
        <v>220</v>
      </c>
      <c r="B119" s="116"/>
      <c r="C119" s="66">
        <v>35135</v>
      </c>
      <c r="D119" s="67">
        <v>9830</v>
      </c>
      <c r="E119" s="68">
        <v>108</v>
      </c>
      <c r="F119" s="69">
        <v>893</v>
      </c>
      <c r="G119" s="67">
        <v>733</v>
      </c>
      <c r="H119" s="70">
        <v>371</v>
      </c>
      <c r="I119" s="68">
        <v>3</v>
      </c>
      <c r="J119" s="69">
        <v>26634</v>
      </c>
      <c r="K119" s="58">
        <f t="shared" si="5"/>
        <v>75.804753095204219</v>
      </c>
      <c r="L119" s="59">
        <v>108</v>
      </c>
      <c r="M119" s="60">
        <v>7</v>
      </c>
      <c r="N119" s="60">
        <v>5</v>
      </c>
      <c r="O119" s="61">
        <f t="shared" si="4"/>
        <v>8.0529452211780885</v>
      </c>
      <c r="P119" s="7">
        <v>2</v>
      </c>
      <c r="S119" s="118">
        <v>4363</v>
      </c>
      <c r="T119" s="63" t="s">
        <v>221</v>
      </c>
      <c r="U119" s="63"/>
    </row>
    <row r="120" spans="1:22" ht="22.5" customHeight="1">
      <c r="A120" s="135" t="s">
        <v>222</v>
      </c>
      <c r="B120" s="116"/>
      <c r="C120" s="66">
        <v>30426</v>
      </c>
      <c r="D120" s="67">
        <v>9528</v>
      </c>
      <c r="E120" s="68">
        <v>45</v>
      </c>
      <c r="F120" s="69">
        <v>1104</v>
      </c>
      <c r="G120" s="67">
        <v>579</v>
      </c>
      <c r="H120" s="70">
        <v>267</v>
      </c>
      <c r="I120" s="68"/>
      <c r="J120" s="69">
        <v>20281</v>
      </c>
      <c r="K120" s="58">
        <f t="shared" si="5"/>
        <v>66.656806678498654</v>
      </c>
      <c r="L120" s="59">
        <v>136</v>
      </c>
      <c r="M120" s="60">
        <v>28</v>
      </c>
      <c r="N120" s="60">
        <v>2</v>
      </c>
      <c r="O120" s="61">
        <f t="shared" si="4"/>
        <v>7.0203045685279184</v>
      </c>
      <c r="P120" s="7">
        <v>2</v>
      </c>
      <c r="S120" s="118">
        <v>4334</v>
      </c>
      <c r="T120" s="63" t="s">
        <v>223</v>
      </c>
      <c r="U120" s="64"/>
    </row>
    <row r="121" spans="1:22" ht="22.5" customHeight="1">
      <c r="A121" s="135" t="s">
        <v>224</v>
      </c>
      <c r="B121" s="116"/>
      <c r="C121" s="66">
        <v>70485</v>
      </c>
      <c r="D121" s="67">
        <v>31351</v>
      </c>
      <c r="E121" s="68"/>
      <c r="F121" s="69">
        <v>3307</v>
      </c>
      <c r="G121" s="67">
        <v>1384</v>
      </c>
      <c r="H121" s="70">
        <v>614</v>
      </c>
      <c r="I121" s="68"/>
      <c r="J121" s="69">
        <v>59003</v>
      </c>
      <c r="K121" s="58">
        <f t="shared" si="5"/>
        <v>83.710009221820243</v>
      </c>
      <c r="L121" s="59">
        <v>850</v>
      </c>
      <c r="M121" s="60">
        <v>38</v>
      </c>
      <c r="N121" s="60">
        <v>8</v>
      </c>
      <c r="O121" s="61">
        <f t="shared" si="4"/>
        <v>7.333021223470662</v>
      </c>
      <c r="P121" s="7">
        <v>2</v>
      </c>
      <c r="S121" s="118">
        <v>9612</v>
      </c>
      <c r="T121" s="63" t="s">
        <v>225</v>
      </c>
      <c r="U121" s="64"/>
    </row>
    <row r="122" spans="1:22" ht="22.5" customHeight="1">
      <c r="A122" s="135" t="s">
        <v>226</v>
      </c>
      <c r="B122" s="116"/>
      <c r="C122" s="66">
        <v>53968</v>
      </c>
      <c r="D122" s="67">
        <v>10236</v>
      </c>
      <c r="E122" s="68">
        <v>817</v>
      </c>
      <c r="F122" s="69">
        <v>1197</v>
      </c>
      <c r="G122" s="67">
        <v>621</v>
      </c>
      <c r="H122" s="70">
        <v>247</v>
      </c>
      <c r="I122" s="68">
        <v>4</v>
      </c>
      <c r="J122" s="69">
        <v>25188</v>
      </c>
      <c r="K122" s="58">
        <f t="shared" si="5"/>
        <v>46.672101986362293</v>
      </c>
      <c r="L122" s="59">
        <v>0</v>
      </c>
      <c r="M122" s="60">
        <v>1</v>
      </c>
      <c r="N122" s="60">
        <v>5</v>
      </c>
      <c r="O122" s="61">
        <f t="shared" si="4"/>
        <v>6.0495460150207379</v>
      </c>
      <c r="P122" s="7">
        <v>2</v>
      </c>
      <c r="S122" s="118">
        <v>8921</v>
      </c>
      <c r="T122" s="63" t="s">
        <v>226</v>
      </c>
      <c r="U122" s="63"/>
    </row>
    <row r="123" spans="1:22" ht="22.5" customHeight="1">
      <c r="A123" s="135" t="s">
        <v>227</v>
      </c>
      <c r="B123" s="116"/>
      <c r="C123" s="66">
        <v>29279</v>
      </c>
      <c r="D123" s="67">
        <v>9901</v>
      </c>
      <c r="E123" s="68">
        <v>20</v>
      </c>
      <c r="F123" s="69">
        <v>640</v>
      </c>
      <c r="G123" s="67">
        <v>627</v>
      </c>
      <c r="H123" s="70">
        <v>170</v>
      </c>
      <c r="I123" s="68">
        <v>3</v>
      </c>
      <c r="J123" s="69">
        <v>21719</v>
      </c>
      <c r="K123" s="58">
        <f t="shared" si="5"/>
        <v>74.179446019331266</v>
      </c>
      <c r="L123" s="59">
        <v>387</v>
      </c>
      <c r="M123" s="60">
        <v>23</v>
      </c>
      <c r="N123" s="60">
        <v>3</v>
      </c>
      <c r="O123" s="61">
        <f t="shared" si="4"/>
        <v>10.705301645338208</v>
      </c>
      <c r="P123" s="7">
        <v>2</v>
      </c>
      <c r="S123" s="118">
        <v>2735</v>
      </c>
      <c r="T123" s="63" t="s">
        <v>227</v>
      </c>
      <c r="U123" s="64"/>
    </row>
    <row r="124" spans="1:22" ht="22.5" customHeight="1" thickBot="1">
      <c r="A124" s="165" t="s">
        <v>228</v>
      </c>
      <c r="B124" s="166"/>
      <c r="C124" s="167">
        <v>34784</v>
      </c>
      <c r="D124" s="168"/>
      <c r="E124" s="169"/>
      <c r="F124" s="167">
        <v>475</v>
      </c>
      <c r="G124" s="170">
        <v>123</v>
      </c>
      <c r="H124" s="171"/>
      <c r="I124" s="169"/>
      <c r="J124" s="167">
        <v>27456</v>
      </c>
      <c r="K124" s="172">
        <f t="shared" si="5"/>
        <v>78.932842686292545</v>
      </c>
      <c r="L124" s="173">
        <v>244</v>
      </c>
      <c r="M124" s="174"/>
      <c r="N124" s="174"/>
      <c r="O124" s="175"/>
      <c r="S124" s="176"/>
      <c r="T124" s="63" t="s">
        <v>229</v>
      </c>
      <c r="U124" s="64"/>
      <c r="V124" s="177"/>
    </row>
    <row r="125" spans="1:22" ht="22.5" customHeight="1" thickTop="1">
      <c r="A125" s="178" t="s">
        <v>230</v>
      </c>
      <c r="B125" s="179"/>
      <c r="C125" s="180">
        <f>SUM(C8:C124)</f>
        <v>11004854</v>
      </c>
      <c r="D125" s="181">
        <f>SUM(D8:D124)</f>
        <v>3130143</v>
      </c>
      <c r="E125" s="181">
        <f t="shared" ref="E125:J125" si="6">SUM(E8:E124)</f>
        <v>41734</v>
      </c>
      <c r="F125" s="181">
        <f t="shared" si="6"/>
        <v>362242</v>
      </c>
      <c r="G125" s="181">
        <f t="shared" si="6"/>
        <v>306375</v>
      </c>
      <c r="H125" s="181">
        <f t="shared" si="6"/>
        <v>105328</v>
      </c>
      <c r="I125" s="181">
        <f t="shared" si="6"/>
        <v>882</v>
      </c>
      <c r="J125" s="181">
        <f t="shared" si="6"/>
        <v>6602916</v>
      </c>
      <c r="K125" s="182">
        <f t="shared" si="5"/>
        <v>60.000032712837445</v>
      </c>
      <c r="L125" s="183">
        <f>SUM(L8:L124)</f>
        <v>196049</v>
      </c>
      <c r="M125" s="184">
        <f>SUM(M8:M124)</f>
        <v>6291</v>
      </c>
      <c r="N125" s="184">
        <f>SUM(N8:N124)</f>
        <v>870</v>
      </c>
      <c r="O125" s="185">
        <f>C125/S8</f>
        <v>5.3629030332358205</v>
      </c>
      <c r="S125" s="186">
        <f>SUM(S9:S124)</f>
        <v>1976817</v>
      </c>
      <c r="V125" s="177">
        <f>ROUND(J124/C124*100,0)</f>
        <v>79</v>
      </c>
    </row>
    <row r="126" spans="1:22">
      <c r="A126" s="187"/>
      <c r="B126" s="187"/>
      <c r="P126" s="101"/>
      <c r="Q126" s="101"/>
      <c r="R126" s="101"/>
      <c r="S126" s="192"/>
      <c r="T126" s="101"/>
      <c r="U126" s="101"/>
    </row>
    <row r="127" spans="1:22">
      <c r="A127" s="187" t="s">
        <v>231</v>
      </c>
      <c r="B127" s="187"/>
      <c r="P127" s="101"/>
      <c r="Q127" s="101"/>
      <c r="R127" s="101"/>
      <c r="S127" s="192"/>
      <c r="T127" s="101"/>
      <c r="U127" s="101"/>
    </row>
    <row r="128" spans="1:22">
      <c r="A128" s="187" t="s">
        <v>232</v>
      </c>
      <c r="B128" s="187"/>
    </row>
    <row r="129" spans="1:2">
      <c r="A129" s="187"/>
      <c r="B129" s="187"/>
    </row>
    <row r="130" spans="1:2">
      <c r="A130" s="187"/>
      <c r="B130" s="187"/>
    </row>
    <row r="131" spans="1:2">
      <c r="A131" s="187"/>
      <c r="B131" s="187"/>
    </row>
  </sheetData>
  <mergeCells count="185">
    <mergeCell ref="A125:B125"/>
    <mergeCell ref="A122:B122"/>
    <mergeCell ref="T122:U122"/>
    <mergeCell ref="A123:B123"/>
    <mergeCell ref="T123:U123"/>
    <mergeCell ref="A124:B124"/>
    <mergeCell ref="T124:U124"/>
    <mergeCell ref="A119:B119"/>
    <mergeCell ref="T119:U119"/>
    <mergeCell ref="A120:B120"/>
    <mergeCell ref="T120:U120"/>
    <mergeCell ref="A121:B121"/>
    <mergeCell ref="T121:U121"/>
    <mergeCell ref="A116:B116"/>
    <mergeCell ref="T116:U116"/>
    <mergeCell ref="A117:B117"/>
    <mergeCell ref="T117:U117"/>
    <mergeCell ref="A118:B118"/>
    <mergeCell ref="T118:U118"/>
    <mergeCell ref="A113:B113"/>
    <mergeCell ref="T113:U113"/>
    <mergeCell ref="A114:B114"/>
    <mergeCell ref="T114:U114"/>
    <mergeCell ref="A115:B115"/>
    <mergeCell ref="T115:U115"/>
    <mergeCell ref="A110:B110"/>
    <mergeCell ref="T110:U110"/>
    <mergeCell ref="A111:B111"/>
    <mergeCell ref="T111:U111"/>
    <mergeCell ref="A112:B112"/>
    <mergeCell ref="T112:U112"/>
    <mergeCell ref="A107:B107"/>
    <mergeCell ref="T107:U107"/>
    <mergeCell ref="A108:B108"/>
    <mergeCell ref="T108:U108"/>
    <mergeCell ref="A109:B109"/>
    <mergeCell ref="T109:U109"/>
    <mergeCell ref="A104:B104"/>
    <mergeCell ref="T104:U104"/>
    <mergeCell ref="A105:B105"/>
    <mergeCell ref="T105:U105"/>
    <mergeCell ref="A106:B106"/>
    <mergeCell ref="T106:U106"/>
    <mergeCell ref="A101:B101"/>
    <mergeCell ref="T101:U101"/>
    <mergeCell ref="A102:B102"/>
    <mergeCell ref="T102:U102"/>
    <mergeCell ref="A103:B103"/>
    <mergeCell ref="T103:U103"/>
    <mergeCell ref="A98:B98"/>
    <mergeCell ref="T98:U98"/>
    <mergeCell ref="A99:B99"/>
    <mergeCell ref="T99:U99"/>
    <mergeCell ref="A100:B100"/>
    <mergeCell ref="T100:U100"/>
    <mergeCell ref="A95:B95"/>
    <mergeCell ref="T95:U95"/>
    <mergeCell ref="A96:B96"/>
    <mergeCell ref="T96:U96"/>
    <mergeCell ref="A97:B97"/>
    <mergeCell ref="T97:U97"/>
    <mergeCell ref="A92:B92"/>
    <mergeCell ref="O92:O93"/>
    <mergeCell ref="S92:S93"/>
    <mergeCell ref="T92:U92"/>
    <mergeCell ref="A93:B93"/>
    <mergeCell ref="A94:B94"/>
    <mergeCell ref="T94:U94"/>
    <mergeCell ref="A89:B89"/>
    <mergeCell ref="T89:U89"/>
    <mergeCell ref="A90:B90"/>
    <mergeCell ref="T90:U90"/>
    <mergeCell ref="A91:B91"/>
    <mergeCell ref="T91:U91"/>
    <mergeCell ref="A85:B85"/>
    <mergeCell ref="T85:U85"/>
    <mergeCell ref="A86:B86"/>
    <mergeCell ref="T86:U86"/>
    <mergeCell ref="A87:B87"/>
    <mergeCell ref="O87:O88"/>
    <mergeCell ref="S87:S88"/>
    <mergeCell ref="T87:U87"/>
    <mergeCell ref="A88:B88"/>
    <mergeCell ref="T88:U88"/>
    <mergeCell ref="T78:U78"/>
    <mergeCell ref="A79:B79"/>
    <mergeCell ref="T79:U79"/>
    <mergeCell ref="A80:B80"/>
    <mergeCell ref="O80:O84"/>
    <mergeCell ref="S80:S84"/>
    <mergeCell ref="T80:U80"/>
    <mergeCell ref="T73:U73"/>
    <mergeCell ref="A74:B74"/>
    <mergeCell ref="T74:U74"/>
    <mergeCell ref="A75:B75"/>
    <mergeCell ref="T75:U75"/>
    <mergeCell ref="A76:B76"/>
    <mergeCell ref="O76:O78"/>
    <mergeCell ref="S76:S78"/>
    <mergeCell ref="T76:U76"/>
    <mergeCell ref="A78:B78"/>
    <mergeCell ref="A62:B62"/>
    <mergeCell ref="O62:O70"/>
    <mergeCell ref="P62:P70"/>
    <mergeCell ref="S62:S70"/>
    <mergeCell ref="T62:U62"/>
    <mergeCell ref="A71:B71"/>
    <mergeCell ref="O71:O75"/>
    <mergeCell ref="S71:S75"/>
    <mergeCell ref="T71:U71"/>
    <mergeCell ref="A73:B73"/>
    <mergeCell ref="A59:B59"/>
    <mergeCell ref="T59:U59"/>
    <mergeCell ref="A60:B60"/>
    <mergeCell ref="T60:U60"/>
    <mergeCell ref="A61:B61"/>
    <mergeCell ref="T61:U61"/>
    <mergeCell ref="A52:B52"/>
    <mergeCell ref="O52:O54"/>
    <mergeCell ref="S52:S54"/>
    <mergeCell ref="T52:U52"/>
    <mergeCell ref="A55:B55"/>
    <mergeCell ref="O55:O58"/>
    <mergeCell ref="S55:S58"/>
    <mergeCell ref="T55:U55"/>
    <mergeCell ref="A49:B49"/>
    <mergeCell ref="T49:U49"/>
    <mergeCell ref="A50:B50"/>
    <mergeCell ref="O50:O51"/>
    <mergeCell ref="S50:S51"/>
    <mergeCell ref="T50:U50"/>
    <mergeCell ref="A51:B51"/>
    <mergeCell ref="T51:U51"/>
    <mergeCell ref="A46:B46"/>
    <mergeCell ref="O46:O47"/>
    <mergeCell ref="S46:S47"/>
    <mergeCell ref="T46:U46"/>
    <mergeCell ref="A48:B48"/>
    <mergeCell ref="T48:U48"/>
    <mergeCell ref="A27:B27"/>
    <mergeCell ref="O27:O45"/>
    <mergeCell ref="S27:S45"/>
    <mergeCell ref="T27:U27"/>
    <mergeCell ref="A44:B44"/>
    <mergeCell ref="A45:B45"/>
    <mergeCell ref="A24:B24"/>
    <mergeCell ref="T24:U24"/>
    <mergeCell ref="A25:B25"/>
    <mergeCell ref="T25:U25"/>
    <mergeCell ref="A26:B26"/>
    <mergeCell ref="T26:U26"/>
    <mergeCell ref="A11:B11"/>
    <mergeCell ref="O11:O21"/>
    <mergeCell ref="S11:S21"/>
    <mergeCell ref="T11:U11"/>
    <mergeCell ref="A22:B22"/>
    <mergeCell ref="O22:O25"/>
    <mergeCell ref="S22:S25"/>
    <mergeCell ref="T22:U22"/>
    <mergeCell ref="A23:B23"/>
    <mergeCell ref="T23:U23"/>
    <mergeCell ref="A8:B8"/>
    <mergeCell ref="T8:U8"/>
    <mergeCell ref="A9:B9"/>
    <mergeCell ref="O9:O10"/>
    <mergeCell ref="S9:S10"/>
    <mergeCell ref="T9:U9"/>
    <mergeCell ref="A10:B10"/>
    <mergeCell ref="T10:U10"/>
    <mergeCell ref="N4:N6"/>
    <mergeCell ref="D5:D6"/>
    <mergeCell ref="E5:E6"/>
    <mergeCell ref="G5:G6"/>
    <mergeCell ref="H5:H6"/>
    <mergeCell ref="I5:I6"/>
    <mergeCell ref="A3:B7"/>
    <mergeCell ref="C3:N3"/>
    <mergeCell ref="O3:O6"/>
    <mergeCell ref="P3:Q6"/>
    <mergeCell ref="C4:C6"/>
    <mergeCell ref="F4:F6"/>
    <mergeCell ref="J4:J6"/>
    <mergeCell ref="K4:K6"/>
    <mergeCell ref="L4:L6"/>
    <mergeCell ref="M4:M6"/>
  </mergeCells>
  <phoneticPr fontId="3"/>
  <dataValidations count="1">
    <dataValidation imeMode="halfAlpha" allowBlank="1" showInputMessage="1" showErrorMessage="1" sqref="C102:J102 L102:N102 C115:J115 L115:M115"/>
  </dataValidations>
  <printOptions horizontalCentered="1"/>
  <pageMargins left="0.39370078740157483" right="0.39370078740157483" top="0.39370078740157483" bottom="0.59055118110236227" header="0.31496062992125984" footer="0.31496062992125984"/>
  <pageSetup paperSize="9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５ 資料</vt:lpstr>
      <vt:lpstr>'５ 資料'!Print_Area</vt:lpstr>
      <vt:lpstr>'５ 資料'!Print_Titles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2019-09-15T04:43:33Z</dcterms:created>
  <dcterms:modified xsi:type="dcterms:W3CDTF">2019-09-15T04:43:54Z</dcterms:modified>
</cp:coreProperties>
</file>