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vtg.vdi.pref.nagano.lg.jp\単独現地\県立長野図書館\公文書\R7\023 調査、統計、研究等\002 統計\004公共図書館概要\長野県公共図書館概況調査\5_校正\"/>
    </mc:Choice>
  </mc:AlternateContent>
  <xr:revisionPtr revIDLastSave="0" documentId="13_ncr:1_{AE78BB1D-BD17-4C4E-953C-E22F223D9FA8}" xr6:coauthVersionLast="47" xr6:coauthVersionMax="47" xr10:uidLastSave="{00000000-0000-0000-0000-000000000000}"/>
  <bookViews>
    <workbookView xWindow="-110" yWindow="-110" windowWidth="19420" windowHeight="10420" xr2:uid="{DD61FAE3-40A0-4138-A82D-5296D095F3D9}"/>
  </bookViews>
  <sheets>
    <sheet name="13年次推移" sheetId="1" r:id="rId1"/>
  </sheets>
  <definedNames>
    <definedName name="_xlnm.Print_Area" localSheetId="0">'13年次推移'!$A:$Y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  <c r="E83" i="1"/>
  <c r="D83" i="1"/>
  <c r="E82" i="1"/>
  <c r="D82" i="1"/>
  <c r="E81" i="1"/>
  <c r="D81" i="1"/>
  <c r="W52" i="1"/>
  <c r="J44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<sst xmlns="http://schemas.openxmlformats.org/spreadsheetml/2006/main" count="225" uniqueCount="91">
  <si>
    <t>13 公共図書館の概要 (年次推移)　　</t>
    <rPh sb="3" eb="5">
      <t>コウキョウ</t>
    </rPh>
    <rPh sb="5" eb="8">
      <t>トショカン</t>
    </rPh>
    <rPh sb="9" eb="11">
      <t>ガイヨウ</t>
    </rPh>
    <rPh sb="13" eb="15">
      <t>ネンジ</t>
    </rPh>
    <rPh sb="15" eb="17">
      <t>スイイ</t>
    </rPh>
    <phoneticPr fontId="4"/>
  </si>
  <si>
    <t>(参考資料：『長野県公共図書館概況』S60～)</t>
  </si>
  <si>
    <t>1 公共図書館数(分館含む)</t>
    <rPh sb="2" eb="4">
      <t>コウキョウ</t>
    </rPh>
    <rPh sb="4" eb="7">
      <t>トショカン</t>
    </rPh>
    <rPh sb="7" eb="8">
      <t>スウ</t>
    </rPh>
    <rPh sb="9" eb="11">
      <t>ブンカン</t>
    </rPh>
    <rPh sb="11" eb="12">
      <t>フク</t>
    </rPh>
    <phoneticPr fontId="4"/>
  </si>
  <si>
    <t>(館)</t>
  </si>
  <si>
    <t>　 　　年度
区分　　</t>
    <rPh sb="4" eb="6">
      <t>ネンド</t>
    </rPh>
    <rPh sb="7" eb="9">
      <t>クブン</t>
    </rPh>
    <phoneticPr fontId="4"/>
  </si>
  <si>
    <t>S60</t>
    <phoneticPr fontId="4"/>
  </si>
  <si>
    <t>H5</t>
    <phoneticPr fontId="4"/>
  </si>
  <si>
    <t>H10</t>
    <phoneticPr fontId="4"/>
  </si>
  <si>
    <t>H15</t>
    <phoneticPr fontId="4"/>
  </si>
  <si>
    <t>H20</t>
    <phoneticPr fontId="4"/>
  </si>
  <si>
    <t>H25</t>
    <phoneticPr fontId="4"/>
  </si>
  <si>
    <t>H26</t>
    <phoneticPr fontId="4"/>
  </si>
  <si>
    <t>H27</t>
    <phoneticPr fontId="4"/>
  </si>
  <si>
    <t>H28</t>
    <phoneticPr fontId="4"/>
  </si>
  <si>
    <t>H29</t>
    <phoneticPr fontId="4"/>
  </si>
  <si>
    <t>H30</t>
    <phoneticPr fontId="4"/>
  </si>
  <si>
    <t>R1</t>
    <phoneticPr fontId="4"/>
  </si>
  <si>
    <t>R2</t>
    <phoneticPr fontId="4"/>
  </si>
  <si>
    <t>R3</t>
    <phoneticPr fontId="4"/>
  </si>
  <si>
    <t>R4</t>
    <phoneticPr fontId="4"/>
  </si>
  <si>
    <t>R5</t>
    <phoneticPr fontId="4"/>
  </si>
  <si>
    <t>R6</t>
    <phoneticPr fontId="4"/>
  </si>
  <si>
    <t>R7</t>
    <phoneticPr fontId="4"/>
  </si>
  <si>
    <t>県立</t>
    <rPh sb="0" eb="2">
      <t>ケンリツ</t>
    </rPh>
    <phoneticPr fontId="4"/>
  </si>
  <si>
    <t>市立</t>
    <rPh sb="0" eb="2">
      <t>シリツ</t>
    </rPh>
    <phoneticPr fontId="4"/>
  </si>
  <si>
    <t>町村立</t>
    <rPh sb="0" eb="2">
      <t>チョウソン</t>
    </rPh>
    <rPh sb="2" eb="3">
      <t>リツ</t>
    </rPh>
    <phoneticPr fontId="4"/>
  </si>
  <si>
    <t>法人</t>
    <rPh sb="0" eb="2">
      <t>ホウジン</t>
    </rPh>
    <phoneticPr fontId="4"/>
  </si>
  <si>
    <t>計</t>
    <rPh sb="0" eb="1">
      <t>ケイ</t>
    </rPh>
    <phoneticPr fontId="4"/>
  </si>
  <si>
    <t>図書館
設置率(%)</t>
  </si>
  <si>
    <t>※ 当該年度の4月1日時点の数 (開館前の館は含めない)</t>
    <rPh sb="2" eb="4">
      <t>トウガイ</t>
    </rPh>
    <rPh sb="4" eb="6">
      <t>ネンド</t>
    </rPh>
    <rPh sb="8" eb="9">
      <t>ガツ</t>
    </rPh>
    <rPh sb="10" eb="11">
      <t>ニチ</t>
    </rPh>
    <rPh sb="11" eb="13">
      <t>ジテン</t>
    </rPh>
    <rPh sb="14" eb="15">
      <t>カズ</t>
    </rPh>
    <phoneticPr fontId="4"/>
  </si>
  <si>
    <t>※ 図書館設置率は『日本の図書館』(日本図書館協会，図書館調査事業委員会編)の統計を参考に計算抽出</t>
    <rPh sb="2" eb="4">
      <t>トショ</t>
    </rPh>
    <rPh sb="4" eb="5">
      <t>カン</t>
    </rPh>
    <rPh sb="5" eb="7">
      <t>セッチ</t>
    </rPh>
    <rPh sb="7" eb="8">
      <t>リツ</t>
    </rPh>
    <rPh sb="10" eb="12">
      <t>ニホン</t>
    </rPh>
    <rPh sb="13" eb="15">
      <t>トショ</t>
    </rPh>
    <rPh sb="15" eb="16">
      <t>カン</t>
    </rPh>
    <rPh sb="18" eb="20">
      <t>ニホン</t>
    </rPh>
    <rPh sb="20" eb="22">
      <t>トショ</t>
    </rPh>
    <rPh sb="22" eb="23">
      <t>カン</t>
    </rPh>
    <rPh sb="23" eb="25">
      <t>キョウカイ</t>
    </rPh>
    <rPh sb="26" eb="27">
      <t>ト</t>
    </rPh>
    <rPh sb="27" eb="28">
      <t>ショ</t>
    </rPh>
    <rPh sb="28" eb="29">
      <t>カン</t>
    </rPh>
    <rPh sb="29" eb="31">
      <t>チョウサ</t>
    </rPh>
    <rPh sb="31" eb="33">
      <t>ジギョウ</t>
    </rPh>
    <rPh sb="33" eb="36">
      <t>イインカイ</t>
    </rPh>
    <rPh sb="36" eb="37">
      <t>ヘン</t>
    </rPh>
    <rPh sb="39" eb="41">
      <t>トウケイ</t>
    </rPh>
    <rPh sb="42" eb="44">
      <t>サンコウ</t>
    </rPh>
    <rPh sb="45" eb="47">
      <t>ケイサン</t>
    </rPh>
    <rPh sb="47" eb="49">
      <t>チュウシュツ</t>
    </rPh>
    <phoneticPr fontId="4"/>
  </si>
  <si>
    <t>※ 令和4年度から一部図書館の算出方法を変更</t>
    <rPh sb="2" eb="4">
      <t>レイワ</t>
    </rPh>
    <rPh sb="5" eb="7">
      <t>ネンド</t>
    </rPh>
    <rPh sb="9" eb="11">
      <t>イチブ</t>
    </rPh>
    <rPh sb="11" eb="14">
      <t>トショカン</t>
    </rPh>
    <rPh sb="15" eb="17">
      <t>サンシュツ</t>
    </rPh>
    <rPh sb="17" eb="19">
      <t>ホウホウ</t>
    </rPh>
    <rPh sb="20" eb="22">
      <t>ヘンコウ</t>
    </rPh>
    <phoneticPr fontId="4"/>
  </si>
  <si>
    <t>2 社会教育費等(予算額)</t>
    <rPh sb="2" eb="4">
      <t>シャカイ</t>
    </rPh>
    <rPh sb="4" eb="7">
      <t>キョウイクヒ</t>
    </rPh>
    <rPh sb="7" eb="8">
      <t>トウ</t>
    </rPh>
    <rPh sb="9" eb="12">
      <t>ヨサンガク</t>
    </rPh>
    <phoneticPr fontId="4"/>
  </si>
  <si>
    <t>(百万円)</t>
  </si>
  <si>
    <t>社会教育費計</t>
    <rPh sb="0" eb="4">
      <t>シャカイキョウイク</t>
    </rPh>
    <rPh sb="4" eb="5">
      <t>ヒ</t>
    </rPh>
    <rPh sb="5" eb="6">
      <t>ケイ</t>
    </rPh>
    <phoneticPr fontId="4"/>
  </si>
  <si>
    <t>教育費に占める社会教育費の割合</t>
    <rPh sb="0" eb="3">
      <t>キョウイクヒ</t>
    </rPh>
    <rPh sb="4" eb="5">
      <t>シ</t>
    </rPh>
    <rPh sb="7" eb="9">
      <t>シャカイ</t>
    </rPh>
    <rPh sb="9" eb="12">
      <t>キョウイクヒ</t>
    </rPh>
    <rPh sb="13" eb="15">
      <t>ワリアイ</t>
    </rPh>
    <phoneticPr fontId="4"/>
  </si>
  <si>
    <t>Ａ</t>
    <phoneticPr fontId="4"/>
  </si>
  <si>
    <t>県</t>
    <rPh sb="0" eb="1">
      <t>ケン</t>
    </rPh>
    <phoneticPr fontId="4"/>
  </si>
  <si>
    <t>市</t>
    <rPh sb="0" eb="1">
      <t>シ</t>
    </rPh>
    <phoneticPr fontId="4"/>
  </si>
  <si>
    <t>％</t>
    <phoneticPr fontId="4"/>
  </si>
  <si>
    <t>町村</t>
    <rPh sb="0" eb="2">
      <t>チョウソン</t>
    </rPh>
    <phoneticPr fontId="4"/>
  </si>
  <si>
    <t>図書館費計</t>
    <rPh sb="0" eb="3">
      <t>トショカン</t>
    </rPh>
    <rPh sb="3" eb="4">
      <t>ヒ</t>
    </rPh>
    <rPh sb="4" eb="5">
      <t>ケイ</t>
    </rPh>
    <phoneticPr fontId="4"/>
  </si>
  <si>
    <t>社会教育費に占める図書館費の割合</t>
    <rPh sb="0" eb="2">
      <t>シャカイ</t>
    </rPh>
    <rPh sb="2" eb="5">
      <t>キョウイクヒ</t>
    </rPh>
    <rPh sb="6" eb="7">
      <t>シ</t>
    </rPh>
    <rPh sb="9" eb="12">
      <t>トショカン</t>
    </rPh>
    <rPh sb="12" eb="13">
      <t>ヒ</t>
    </rPh>
    <rPh sb="14" eb="16">
      <t>ワリアイ</t>
    </rPh>
    <phoneticPr fontId="4"/>
  </si>
  <si>
    <t>Ｂ</t>
    <phoneticPr fontId="4"/>
  </si>
  <si>
    <t>資料費計</t>
    <rPh sb="0" eb="2">
      <t>シリョウ</t>
    </rPh>
    <rPh sb="2" eb="3">
      <t>ヒ</t>
    </rPh>
    <rPh sb="3" eb="4">
      <t>ケイ</t>
    </rPh>
    <phoneticPr fontId="4"/>
  </si>
  <si>
    <t>図書館費に占める資料費の割合</t>
    <rPh sb="0" eb="3">
      <t>トショカン</t>
    </rPh>
    <rPh sb="3" eb="4">
      <t>ヒ</t>
    </rPh>
    <rPh sb="5" eb="6">
      <t>シ</t>
    </rPh>
    <rPh sb="8" eb="10">
      <t>シリョウ</t>
    </rPh>
    <rPh sb="10" eb="11">
      <t>ヒ</t>
    </rPh>
    <rPh sb="12" eb="14">
      <t>ワリアイ</t>
    </rPh>
    <phoneticPr fontId="4"/>
  </si>
  <si>
    <t>Ｃ</t>
    <phoneticPr fontId="4"/>
  </si>
  <si>
    <t>％……Ａ＝社会教育費÷教育費×100     Ｂ＝図書館費÷社会教育費×100     Ｃ＝資料費÷図書館費×100</t>
    <rPh sb="5" eb="7">
      <t>シャカイ</t>
    </rPh>
    <rPh sb="7" eb="10">
      <t>キョウイクヒ</t>
    </rPh>
    <rPh sb="11" eb="14">
      <t>キョウイクヒ</t>
    </rPh>
    <phoneticPr fontId="4"/>
  </si>
  <si>
    <t>3 人口当り図書費(図書費予算額／人口)</t>
    <rPh sb="2" eb="4">
      <t>ジンコウ</t>
    </rPh>
    <rPh sb="4" eb="5">
      <t>アタ</t>
    </rPh>
    <rPh sb="6" eb="8">
      <t>トショ</t>
    </rPh>
    <rPh sb="8" eb="9">
      <t>ヒ</t>
    </rPh>
    <rPh sb="10" eb="13">
      <t>トショヒ</t>
    </rPh>
    <rPh sb="13" eb="16">
      <t>ヨサンガク</t>
    </rPh>
    <rPh sb="17" eb="19">
      <t>ジンコウ</t>
    </rPh>
    <phoneticPr fontId="4"/>
  </si>
  <si>
    <t>(円)</t>
  </si>
  <si>
    <t>県立</t>
    <rPh sb="0" eb="1">
      <t>ケン</t>
    </rPh>
    <rPh sb="1" eb="2">
      <t>リツ</t>
    </rPh>
    <phoneticPr fontId="4"/>
  </si>
  <si>
    <t>4 蔵書冊数等</t>
    <rPh sb="2" eb="4">
      <t>ゾウショ</t>
    </rPh>
    <rPh sb="4" eb="6">
      <t>サッスウ</t>
    </rPh>
    <rPh sb="6" eb="7">
      <t>トウ</t>
    </rPh>
    <phoneticPr fontId="4"/>
  </si>
  <si>
    <t>(千冊, 1人当り蔵書は冊)</t>
    <rPh sb="9" eb="11">
      <t>ゾウショ</t>
    </rPh>
    <phoneticPr fontId="4"/>
  </si>
  <si>
    <t>蔵書数</t>
    <rPh sb="0" eb="2">
      <t>ゾウショ</t>
    </rPh>
    <rPh sb="2" eb="3">
      <t>スウ</t>
    </rPh>
    <phoneticPr fontId="4"/>
  </si>
  <si>
    <t>うち児童</t>
    <rPh sb="2" eb="4">
      <t>ジドウ</t>
    </rPh>
    <phoneticPr fontId="4"/>
  </si>
  <si>
    <t>受入数</t>
    <rPh sb="0" eb="2">
      <t>ウケイレ</t>
    </rPh>
    <rPh sb="2" eb="3">
      <t>スウ</t>
    </rPh>
    <phoneticPr fontId="4"/>
  </si>
  <si>
    <t>1人当り蔵書</t>
    <rPh sb="1" eb="2">
      <t>ニン</t>
    </rPh>
    <rPh sb="2" eb="3">
      <t>アタ</t>
    </rPh>
    <rPh sb="4" eb="6">
      <t>ゾウショ</t>
    </rPh>
    <phoneticPr fontId="4"/>
  </si>
  <si>
    <t>※ 蔵書数＝当該年度の4月1日時点の数 (開館前の館は含めない)</t>
    <rPh sb="2" eb="4">
      <t>ゾウショ</t>
    </rPh>
    <rPh sb="4" eb="5">
      <t>スウ</t>
    </rPh>
    <rPh sb="6" eb="8">
      <t>トウガイ</t>
    </rPh>
    <rPh sb="8" eb="10">
      <t>ネンド</t>
    </rPh>
    <rPh sb="12" eb="13">
      <t>ガツ</t>
    </rPh>
    <rPh sb="14" eb="15">
      <t>ニチ</t>
    </rPh>
    <rPh sb="15" eb="17">
      <t>ジテン</t>
    </rPh>
    <rPh sb="18" eb="19">
      <t>カズ</t>
    </rPh>
    <phoneticPr fontId="4"/>
  </si>
  <si>
    <t>※ 受入数＝当該年度の実績数</t>
    <rPh sb="2" eb="5">
      <t>ウケイレスウ</t>
    </rPh>
    <rPh sb="6" eb="8">
      <t>トウガイ</t>
    </rPh>
    <rPh sb="8" eb="10">
      <t>ネンド</t>
    </rPh>
    <rPh sb="11" eb="13">
      <t>ジッセキ</t>
    </rPh>
    <rPh sb="13" eb="14">
      <t>スウ</t>
    </rPh>
    <phoneticPr fontId="4"/>
  </si>
  <si>
    <t>5 図書館職員数</t>
    <rPh sb="2" eb="5">
      <t>トショカン</t>
    </rPh>
    <rPh sb="5" eb="7">
      <t>ショクイン</t>
    </rPh>
    <rPh sb="7" eb="8">
      <t>スウ</t>
    </rPh>
    <phoneticPr fontId="4"/>
  </si>
  <si>
    <t>(人)</t>
  </si>
  <si>
    <t>R6</t>
  </si>
  <si>
    <t>職員数</t>
    <rPh sb="0" eb="2">
      <t>ショクイン</t>
    </rPh>
    <rPh sb="2" eb="3">
      <t>スウ</t>
    </rPh>
    <phoneticPr fontId="4"/>
  </si>
  <si>
    <t>うち司書</t>
    <rPh sb="2" eb="4">
      <t>シショ</t>
    </rPh>
    <phoneticPr fontId="4"/>
  </si>
  <si>
    <t>1館当り職員</t>
    <rPh sb="1" eb="2">
      <t>カン</t>
    </rPh>
    <rPh sb="2" eb="3">
      <t>アタ</t>
    </rPh>
    <rPh sb="4" eb="6">
      <t>ショクイン</t>
    </rPh>
    <phoneticPr fontId="4"/>
  </si>
  <si>
    <t>※ 司書には司書補を含む</t>
    <rPh sb="2" eb="4">
      <t>シショ</t>
    </rPh>
    <rPh sb="6" eb="8">
      <t>シショ</t>
    </rPh>
    <rPh sb="8" eb="9">
      <t>ホ</t>
    </rPh>
    <rPh sb="10" eb="11">
      <t>フク</t>
    </rPh>
    <phoneticPr fontId="4"/>
  </si>
  <si>
    <t>※ 当該年度の4月1日時点の数(開館前の館は含めない)</t>
    <rPh sb="2" eb="4">
      <t>トウガイ</t>
    </rPh>
    <rPh sb="4" eb="6">
      <t>ネンド</t>
    </rPh>
    <rPh sb="8" eb="9">
      <t>ガツ</t>
    </rPh>
    <rPh sb="10" eb="11">
      <t>ニチ</t>
    </rPh>
    <rPh sb="11" eb="13">
      <t>ジテン</t>
    </rPh>
    <rPh sb="14" eb="15">
      <t>カズ</t>
    </rPh>
    <phoneticPr fontId="4"/>
  </si>
  <si>
    <t>※ 平成18年度から計上方法を日本図書館協会が行う調査の様式に合わせた</t>
    <rPh sb="2" eb="4">
      <t>ヘイセイ</t>
    </rPh>
    <rPh sb="6" eb="8">
      <t>ネンド</t>
    </rPh>
    <rPh sb="10" eb="12">
      <t>ケイジョウ</t>
    </rPh>
    <rPh sb="12" eb="14">
      <t>ホウホウ</t>
    </rPh>
    <rPh sb="15" eb="17">
      <t>ニホン</t>
    </rPh>
    <rPh sb="17" eb="20">
      <t>トショカン</t>
    </rPh>
    <rPh sb="20" eb="22">
      <t>キョウカイ</t>
    </rPh>
    <rPh sb="23" eb="24">
      <t>オコナ</t>
    </rPh>
    <rPh sb="25" eb="27">
      <t>チョウサ</t>
    </rPh>
    <rPh sb="28" eb="30">
      <t>ヨウシキ</t>
    </rPh>
    <rPh sb="31" eb="32">
      <t>ア</t>
    </rPh>
    <phoneticPr fontId="4"/>
  </si>
  <si>
    <t>6 調査相談・相互貸借貸出</t>
    <rPh sb="2" eb="4">
      <t>チョウサ</t>
    </rPh>
    <rPh sb="4" eb="6">
      <t>ソウダン</t>
    </rPh>
    <rPh sb="7" eb="9">
      <t>ソウゴ</t>
    </rPh>
    <rPh sb="9" eb="11">
      <t>タイシャク</t>
    </rPh>
    <rPh sb="11" eb="13">
      <t>カシダシ</t>
    </rPh>
    <phoneticPr fontId="4"/>
  </si>
  <si>
    <t>(調査件数は件, 相互貸出は冊)</t>
    <rPh sb="11" eb="13">
      <t>カシダシ</t>
    </rPh>
    <phoneticPr fontId="4"/>
  </si>
  <si>
    <t>調査相談</t>
    <rPh sb="0" eb="2">
      <t>チョウサ</t>
    </rPh>
    <rPh sb="2" eb="4">
      <t>ソウダン</t>
    </rPh>
    <phoneticPr fontId="4"/>
  </si>
  <si>
    <t>相互貸出</t>
    <rPh sb="0" eb="2">
      <t>ソウゴ</t>
    </rPh>
    <rPh sb="2" eb="4">
      <t>カシダシ</t>
    </rPh>
    <phoneticPr fontId="4"/>
  </si>
  <si>
    <t>※ 当該年度の実績数</t>
    <rPh sb="2" eb="4">
      <t>トウガイ</t>
    </rPh>
    <rPh sb="4" eb="6">
      <t>ネンド</t>
    </rPh>
    <rPh sb="7" eb="9">
      <t>ジッセキ</t>
    </rPh>
    <rPh sb="9" eb="10">
      <t>カズ</t>
    </rPh>
    <phoneticPr fontId="4"/>
  </si>
  <si>
    <t>7 貸出冊数 (県民1人当り年間借受冊数)</t>
    <rPh sb="2" eb="4">
      <t>カシダシ</t>
    </rPh>
    <rPh sb="4" eb="6">
      <t>サッスウ</t>
    </rPh>
    <rPh sb="8" eb="10">
      <t>ケンミン</t>
    </rPh>
    <rPh sb="10" eb="12">
      <t>１ニン</t>
    </rPh>
    <rPh sb="12" eb="13">
      <t>ア</t>
    </rPh>
    <rPh sb="14" eb="15">
      <t>ネンカン</t>
    </rPh>
    <rPh sb="15" eb="16">
      <t>カン</t>
    </rPh>
    <rPh sb="16" eb="17">
      <t>カ</t>
    </rPh>
    <rPh sb="17" eb="18">
      <t>ウ</t>
    </rPh>
    <rPh sb="18" eb="20">
      <t>サッスウ</t>
    </rPh>
    <phoneticPr fontId="4"/>
  </si>
  <si>
    <t>(千冊, 県民1人当りは冊)</t>
  </si>
  <si>
    <t>個人</t>
    <rPh sb="0" eb="1">
      <t>コ</t>
    </rPh>
    <rPh sb="1" eb="2">
      <t>ヒト</t>
    </rPh>
    <phoneticPr fontId="4"/>
  </si>
  <si>
    <t>うち児童書</t>
    <rPh sb="2" eb="4">
      <t>ジドウ</t>
    </rPh>
    <rPh sb="4" eb="5">
      <t>ショ</t>
    </rPh>
    <phoneticPr fontId="4"/>
  </si>
  <si>
    <t>団体</t>
    <rPh sb="0" eb="1">
      <t>ダン</t>
    </rPh>
    <rPh sb="1" eb="2">
      <t>カラダ</t>
    </rPh>
    <phoneticPr fontId="4"/>
  </si>
  <si>
    <t>1人当り個人</t>
    <rPh sb="1" eb="2">
      <t>ヒト</t>
    </rPh>
    <rPh sb="2" eb="3">
      <t>アタ</t>
    </rPh>
    <rPh sb="4" eb="6">
      <t>コジン</t>
    </rPh>
    <phoneticPr fontId="4"/>
  </si>
  <si>
    <t>※ 当該年度の実績数</t>
    <rPh sb="2" eb="4">
      <t>トウガイ</t>
    </rPh>
    <rPh sb="4" eb="6">
      <t>ネンド</t>
    </rPh>
    <rPh sb="7" eb="9">
      <t>ジッセキ</t>
    </rPh>
    <rPh sb="9" eb="10">
      <t>スウ</t>
    </rPh>
    <phoneticPr fontId="4"/>
  </si>
  <si>
    <t>8 デジとしょ信州</t>
    <rPh sb="7" eb="9">
      <t>シンシュウ</t>
    </rPh>
    <phoneticPr fontId="4"/>
  </si>
  <si>
    <t>(登録者数は人, コンテンツ数・貸出数は点)</t>
    <rPh sb="1" eb="3">
      <t>トウロク</t>
    </rPh>
    <rPh sb="3" eb="4">
      <t>シャ</t>
    </rPh>
    <rPh sb="4" eb="5">
      <t>スウ</t>
    </rPh>
    <rPh sb="6" eb="7">
      <t>ヒト</t>
    </rPh>
    <rPh sb="14" eb="15">
      <t>スウ</t>
    </rPh>
    <rPh sb="16" eb="18">
      <t>カシダシ</t>
    </rPh>
    <rPh sb="18" eb="19">
      <t>スウ</t>
    </rPh>
    <rPh sb="20" eb="21">
      <t>テン</t>
    </rPh>
    <phoneticPr fontId="4"/>
  </si>
  <si>
    <t>登録者数</t>
    <rPh sb="0" eb="2">
      <t>トウロク</t>
    </rPh>
    <rPh sb="2" eb="3">
      <t>シャ</t>
    </rPh>
    <rPh sb="3" eb="4">
      <t>スウ</t>
    </rPh>
    <phoneticPr fontId="4"/>
  </si>
  <si>
    <t>コンテンツ数</t>
    <rPh sb="5" eb="6">
      <t>スウ</t>
    </rPh>
    <phoneticPr fontId="4"/>
  </si>
  <si>
    <t>貸出数</t>
    <rPh sb="0" eb="2">
      <t>カシダシ</t>
    </rPh>
    <rPh sb="2" eb="3">
      <t>スウ</t>
    </rPh>
    <phoneticPr fontId="4"/>
  </si>
  <si>
    <t>※ 当該年度の実績数 (登録者数は当該年度末時点の総数)</t>
    <rPh sb="2" eb="4">
      <t>トウガイ</t>
    </rPh>
    <rPh sb="4" eb="6">
      <t>ネンド</t>
    </rPh>
    <rPh sb="7" eb="9">
      <t>ジッセキ</t>
    </rPh>
    <rPh sb="9" eb="10">
      <t>カズ</t>
    </rPh>
    <rPh sb="12" eb="14">
      <t>トウロク</t>
    </rPh>
    <rPh sb="14" eb="15">
      <t>シャ</t>
    </rPh>
    <rPh sb="15" eb="16">
      <t>スウ</t>
    </rPh>
    <rPh sb="17" eb="19">
      <t>トウガイ</t>
    </rPh>
    <rPh sb="19" eb="21">
      <t>ネンド</t>
    </rPh>
    <rPh sb="21" eb="22">
      <t>マツ</t>
    </rPh>
    <rPh sb="22" eb="24">
      <t>ジテン</t>
    </rPh>
    <rPh sb="25" eb="27">
      <t>ソウスウ</t>
    </rPh>
    <phoneticPr fontId="4"/>
  </si>
  <si>
    <t>※ コンテンツ数は年度末の集計時点数 (随時変動)</t>
    <rPh sb="7" eb="8">
      <t>カズ</t>
    </rPh>
    <rPh sb="9" eb="12">
      <t>ネンドマツ</t>
    </rPh>
    <rPh sb="13" eb="15">
      <t>シュウケイ</t>
    </rPh>
    <rPh sb="15" eb="17">
      <t>ジテン</t>
    </rPh>
    <rPh sb="17" eb="18">
      <t>スウ</t>
    </rPh>
    <rPh sb="20" eb="22">
      <t>ズイジ</t>
    </rPh>
    <rPh sb="22" eb="24">
      <t>ヘンドウ</t>
    </rPh>
    <phoneticPr fontId="4"/>
  </si>
  <si>
    <t>9 紙資料・電子コンテンツ計</t>
    <rPh sb="2" eb="3">
      <t>カミ</t>
    </rPh>
    <rPh sb="3" eb="5">
      <t>シリョウ</t>
    </rPh>
    <rPh sb="6" eb="8">
      <t>デンシ</t>
    </rPh>
    <rPh sb="13" eb="14">
      <t>ケイ</t>
    </rPh>
    <phoneticPr fontId="4"/>
  </si>
  <si>
    <t>1人当り</t>
    <rPh sb="0" eb="2">
      <t>１ニン</t>
    </rPh>
    <rPh sb="2" eb="3">
      <t>アタ</t>
    </rPh>
    <phoneticPr fontId="4"/>
  </si>
  <si>
    <t>個人貸出数</t>
    <rPh sb="0" eb="2">
      <t>コジン</t>
    </rPh>
    <rPh sb="2" eb="4">
      <t>カシダシ</t>
    </rPh>
    <rPh sb="4" eb="5">
      <t>スウ</t>
    </rPh>
    <phoneticPr fontId="4"/>
  </si>
  <si>
    <t>※ 蔵書数は当該年度末の集計時点数 (紙資料は次年度4月1日時点蔵書数を充てる)</t>
    <rPh sb="2" eb="4">
      <t>ゾウショ</t>
    </rPh>
    <rPh sb="4" eb="5">
      <t>スウ</t>
    </rPh>
    <rPh sb="6" eb="8">
      <t>トウガイ</t>
    </rPh>
    <rPh sb="8" eb="11">
      <t>ネンドマツ</t>
    </rPh>
    <rPh sb="12" eb="14">
      <t>シュウケイ</t>
    </rPh>
    <rPh sb="14" eb="16">
      <t>ジテン</t>
    </rPh>
    <rPh sb="16" eb="17">
      <t>スウ</t>
    </rPh>
    <rPh sb="19" eb="20">
      <t>カミ</t>
    </rPh>
    <rPh sb="20" eb="22">
      <t>シリョウ</t>
    </rPh>
    <rPh sb="23" eb="26">
      <t>ジネンド</t>
    </rPh>
    <rPh sb="27" eb="28">
      <t>ガツ</t>
    </rPh>
    <rPh sb="29" eb="30">
      <t>ニチ</t>
    </rPh>
    <rPh sb="30" eb="32">
      <t>ジテン</t>
    </rPh>
    <rPh sb="32" eb="34">
      <t>ゾウショ</t>
    </rPh>
    <rPh sb="34" eb="35">
      <t>スウ</t>
    </rPh>
    <rPh sb="36" eb="37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</si>
</sst>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\(@\)"/>
    <numFmt numFmtId="179" formatCode="#,##0.0000;[Red]\-#,##0.0000"/>
  </numFmts>
  <fonts count="16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9" fillId="0" borderId="0"/>
    <xf numFmtId="0" fontId="14" fillId="0" borderId="0"/>
  </cellStyleXfs>
  <cellXfs count="322">
    <xf numFmtId="0" fontId="0" fillId="0" borderId="0" xfId="0"/>
    <xf numFmtId="38" fontId="2" fillId="0" borderId="0" xfId="2" applyFont="1" applyBorder="1" applyAlignment="1">
      <alignment vertical="top"/>
    </xf>
    <xf numFmtId="38" fontId="5" fillId="0" borderId="0" xfId="2" applyFont="1" applyBorder="1"/>
    <xf numFmtId="38" fontId="6" fillId="0" borderId="0" xfId="2" applyFont="1" applyBorder="1" applyAlignment="1"/>
    <xf numFmtId="38" fontId="5" fillId="0" borderId="0" xfId="2" applyFont="1"/>
    <xf numFmtId="38" fontId="5" fillId="0" borderId="0" xfId="2" applyFont="1" applyAlignment="1"/>
    <xf numFmtId="38" fontId="5" fillId="0" borderId="0" xfId="2" applyFont="1" applyAlignment="1">
      <alignment horizontal="right"/>
    </xf>
    <xf numFmtId="38" fontId="5" fillId="0" borderId="0" xfId="2" applyFont="1" applyAlignment="1">
      <alignment horizontal="center" vertical="center"/>
    </xf>
    <xf numFmtId="38" fontId="5" fillId="0" borderId="0" xfId="2" applyFont="1" applyFill="1"/>
    <xf numFmtId="38" fontId="8" fillId="0" borderId="0" xfId="2" applyFont="1" applyAlignment="1">
      <alignment vertical="center"/>
    </xf>
    <xf numFmtId="38" fontId="6" fillId="0" borderId="0" xfId="2" applyFont="1"/>
    <xf numFmtId="38" fontId="5" fillId="0" borderId="0" xfId="2" applyFont="1" applyAlignment="1">
      <alignment vertical="center"/>
    </xf>
    <xf numFmtId="38" fontId="7" fillId="0" borderId="0" xfId="2" applyFont="1" applyBorder="1" applyAlignment="1">
      <alignment horizontal="right"/>
    </xf>
    <xf numFmtId="38" fontId="7" fillId="0" borderId="0" xfId="2" applyFont="1" applyBorder="1" applyAlignment="1"/>
    <xf numFmtId="38" fontId="5" fillId="0" borderId="0" xfId="2" applyFont="1" applyBorder="1" applyAlignment="1">
      <alignment horizontal="right"/>
    </xf>
    <xf numFmtId="38" fontId="7" fillId="0" borderId="2" xfId="2" applyFont="1" applyBorder="1" applyAlignment="1">
      <alignment horizontal="center" vertical="center"/>
    </xf>
    <xf numFmtId="38" fontId="7" fillId="0" borderId="3" xfId="2" applyFont="1" applyBorder="1" applyAlignment="1">
      <alignment horizontal="center" vertical="center"/>
    </xf>
    <xf numFmtId="38" fontId="7" fillId="0" borderId="4" xfId="2" applyFont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38" fontId="7" fillId="0" borderId="6" xfId="2" applyFont="1" applyFill="1" applyBorder="1" applyAlignment="1">
      <alignment horizontal="center" vertical="center"/>
    </xf>
    <xf numFmtId="38" fontId="7" fillId="0" borderId="0" xfId="2" applyFont="1"/>
    <xf numFmtId="38" fontId="7" fillId="0" borderId="2" xfId="2" applyFont="1" applyBorder="1" applyAlignment="1">
      <alignment vertical="center"/>
    </xf>
    <xf numFmtId="38" fontId="7" fillId="0" borderId="2" xfId="2" applyFont="1" applyBorder="1" applyAlignment="1">
      <alignment horizontal="right" vertical="center"/>
    </xf>
    <xf numFmtId="38" fontId="7" fillId="0" borderId="2" xfId="2" applyFont="1" applyFill="1" applyBorder="1" applyAlignment="1">
      <alignment horizontal="right" vertical="center"/>
    </xf>
    <xf numFmtId="38" fontId="7" fillId="0" borderId="3" xfId="2" applyFont="1" applyFill="1" applyBorder="1" applyAlignment="1">
      <alignment horizontal="right" vertical="center"/>
    </xf>
    <xf numFmtId="38" fontId="7" fillId="0" borderId="4" xfId="2" applyFont="1" applyFill="1" applyBorder="1" applyAlignment="1">
      <alignment horizontal="right" vertical="center"/>
    </xf>
    <xf numFmtId="38" fontId="7" fillId="2" borderId="4" xfId="2" applyFont="1" applyFill="1" applyBorder="1" applyAlignment="1">
      <alignment horizontal="right" vertical="center"/>
    </xf>
    <xf numFmtId="38" fontId="7" fillId="2" borderId="5" xfId="2" applyFont="1" applyFill="1" applyBorder="1" applyAlignment="1">
      <alignment horizontal="right" vertical="center"/>
    </xf>
    <xf numFmtId="38" fontId="7" fillId="2" borderId="6" xfId="2" applyFont="1" applyFill="1" applyBorder="1" applyAlignment="1">
      <alignment horizontal="right" vertical="center"/>
    </xf>
    <xf numFmtId="38" fontId="7" fillId="0" borderId="5" xfId="2" applyFont="1" applyFill="1" applyBorder="1" applyAlignment="1">
      <alignment horizontal="right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3" xfId="2" applyFont="1" applyBorder="1" applyAlignment="1">
      <alignment vertical="center"/>
    </xf>
    <xf numFmtId="38" fontId="7" fillId="0" borderId="4" xfId="2" applyFont="1" applyBorder="1" applyAlignment="1">
      <alignment vertical="center"/>
    </xf>
    <xf numFmtId="38" fontId="7" fillId="0" borderId="5" xfId="2" applyFont="1" applyBorder="1" applyAlignment="1">
      <alignment vertical="center"/>
    </xf>
    <xf numFmtId="38" fontId="7" fillId="0" borderId="6" xfId="2" applyFont="1" applyBorder="1" applyAlignment="1">
      <alignment vertical="center"/>
    </xf>
    <xf numFmtId="0" fontId="7" fillId="0" borderId="2" xfId="2" applyNumberFormat="1" applyFont="1" applyBorder="1" applyAlignment="1">
      <alignment vertical="center"/>
    </xf>
    <xf numFmtId="0" fontId="7" fillId="0" borderId="2" xfId="2" applyNumberFormat="1" applyFont="1" applyBorder="1" applyAlignment="1">
      <alignment horizontal="right" vertical="center"/>
    </xf>
    <xf numFmtId="0" fontId="7" fillId="0" borderId="2" xfId="2" applyNumberFormat="1" applyFont="1" applyFill="1" applyBorder="1" applyAlignment="1">
      <alignment horizontal="right" vertical="center"/>
    </xf>
    <xf numFmtId="0" fontId="7" fillId="0" borderId="3" xfId="2" applyNumberFormat="1" applyFont="1" applyFill="1" applyBorder="1" applyAlignment="1">
      <alignment horizontal="right" vertical="center"/>
    </xf>
    <xf numFmtId="0" fontId="7" fillId="0" borderId="4" xfId="2" applyNumberFormat="1" applyFont="1" applyFill="1" applyBorder="1" applyAlignment="1">
      <alignment horizontal="right" vertical="center"/>
    </xf>
    <xf numFmtId="0" fontId="7" fillId="2" borderId="4" xfId="2" applyNumberFormat="1" applyFont="1" applyFill="1" applyBorder="1" applyAlignment="1">
      <alignment horizontal="right" vertical="center"/>
    </xf>
    <xf numFmtId="176" fontId="7" fillId="2" borderId="4" xfId="2" applyNumberFormat="1" applyFont="1" applyFill="1" applyBorder="1" applyAlignment="1">
      <alignment horizontal="right" vertical="center"/>
    </xf>
    <xf numFmtId="176" fontId="7" fillId="2" borderId="5" xfId="2" applyNumberFormat="1" applyFont="1" applyFill="1" applyBorder="1" applyAlignment="1">
      <alignment horizontal="right" vertical="center"/>
    </xf>
    <xf numFmtId="176" fontId="7" fillId="2" borderId="6" xfId="2" applyNumberFormat="1" applyFont="1" applyFill="1" applyBorder="1" applyAlignment="1">
      <alignment horizontal="right" vertical="center"/>
    </xf>
    <xf numFmtId="0" fontId="7" fillId="0" borderId="0" xfId="2" applyNumberFormat="1" applyFont="1"/>
    <xf numFmtId="38" fontId="7" fillId="0" borderId="7" xfId="2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/>
    </xf>
    <xf numFmtId="38" fontId="7" fillId="0" borderId="9" xfId="2" applyFont="1" applyBorder="1" applyAlignment="1">
      <alignment horizontal="center" vertical="center"/>
    </xf>
    <xf numFmtId="38" fontId="7" fillId="0" borderId="9" xfId="2" applyFont="1" applyFill="1" applyBorder="1" applyAlignment="1">
      <alignment horizontal="center" vertical="center"/>
    </xf>
    <xf numFmtId="38" fontId="7" fillId="0" borderId="10" xfId="2" applyFont="1" applyFill="1" applyBorder="1" applyAlignment="1">
      <alignment horizontal="center" vertical="center"/>
    </xf>
    <xf numFmtId="38" fontId="7" fillId="0" borderId="11" xfId="2" applyFont="1" applyFill="1" applyBorder="1" applyAlignment="1">
      <alignment horizontal="center" vertical="center"/>
    </xf>
    <xf numFmtId="38" fontId="7" fillId="0" borderId="7" xfId="2" applyFont="1" applyBorder="1" applyAlignment="1">
      <alignment vertical="center"/>
    </xf>
    <xf numFmtId="38" fontId="7" fillId="0" borderId="12" xfId="2" applyFont="1" applyBorder="1" applyAlignment="1">
      <alignment vertical="center"/>
    </xf>
    <xf numFmtId="38" fontId="10" fillId="0" borderId="12" xfId="1" applyFont="1" applyBorder="1" applyAlignment="1">
      <alignment horizontal="right" vertical="center" shrinkToFit="1"/>
    </xf>
    <xf numFmtId="38" fontId="10" fillId="0" borderId="12" xfId="1" applyFont="1" applyFill="1" applyBorder="1" applyAlignment="1">
      <alignment horizontal="right" vertical="center" shrinkToFit="1"/>
    </xf>
    <xf numFmtId="38" fontId="10" fillId="0" borderId="13" xfId="1" applyFont="1" applyFill="1" applyBorder="1" applyAlignment="1">
      <alignment horizontal="right" vertical="center" shrinkToFit="1"/>
    </xf>
    <xf numFmtId="38" fontId="10" fillId="0" borderId="14" xfId="1" applyFont="1" applyFill="1" applyBorder="1" applyAlignment="1">
      <alignment horizontal="right" vertical="center" shrinkToFit="1"/>
    </xf>
    <xf numFmtId="38" fontId="10" fillId="2" borderId="14" xfId="1" applyFont="1" applyFill="1" applyBorder="1" applyAlignment="1">
      <alignment horizontal="right" vertical="center" shrinkToFit="1"/>
    </xf>
    <xf numFmtId="38" fontId="11" fillId="0" borderId="14" xfId="1" applyFont="1" applyFill="1" applyBorder="1" applyAlignment="1">
      <alignment horizontal="right" vertical="center" shrinkToFit="1"/>
    </xf>
    <xf numFmtId="38" fontId="11" fillId="2" borderId="14" xfId="1" applyFont="1" applyFill="1" applyBorder="1" applyAlignment="1">
      <alignment horizontal="right" vertical="center" shrinkToFit="1"/>
    </xf>
    <xf numFmtId="38" fontId="11" fillId="2" borderId="15" xfId="1" applyFont="1" applyFill="1" applyBorder="1" applyAlignment="1">
      <alignment horizontal="right" vertical="center" shrinkToFit="1"/>
    </xf>
    <xf numFmtId="38" fontId="11" fillId="2" borderId="16" xfId="1" applyFont="1" applyFill="1" applyBorder="1" applyAlignment="1">
      <alignment horizontal="right" vertical="center" shrinkToFit="1"/>
    </xf>
    <xf numFmtId="38" fontId="7" fillId="0" borderId="19" xfId="2" applyFont="1" applyBorder="1" applyAlignment="1">
      <alignment horizontal="center" vertical="center"/>
    </xf>
    <xf numFmtId="176" fontId="10" fillId="0" borderId="20" xfId="2" applyNumberFormat="1" applyFont="1" applyBorder="1" applyAlignment="1">
      <alignment vertical="center" shrinkToFit="1"/>
    </xf>
    <xf numFmtId="0" fontId="10" fillId="0" borderId="20" xfId="2" applyNumberFormat="1" applyFont="1" applyBorder="1" applyAlignment="1">
      <alignment vertical="center" shrinkToFit="1"/>
    </xf>
    <xf numFmtId="2" fontId="10" fillId="0" borderId="20" xfId="2" applyNumberFormat="1" applyFont="1" applyBorder="1" applyAlignment="1">
      <alignment vertical="center" shrinkToFit="1"/>
    </xf>
    <xf numFmtId="0" fontId="10" fillId="0" borderId="20" xfId="2" applyNumberFormat="1" applyFont="1" applyBorder="1" applyAlignment="1">
      <alignment horizontal="right" vertical="center"/>
    </xf>
    <xf numFmtId="0" fontId="10" fillId="0" borderId="20" xfId="2" applyNumberFormat="1" applyFont="1" applyFill="1" applyBorder="1" applyAlignment="1">
      <alignment horizontal="right" vertical="center"/>
    </xf>
    <xf numFmtId="0" fontId="10" fillId="0" borderId="21" xfId="2" applyNumberFormat="1" applyFont="1" applyFill="1" applyBorder="1" applyAlignment="1">
      <alignment horizontal="right" vertical="center"/>
    </xf>
    <xf numFmtId="0" fontId="10" fillId="0" borderId="22" xfId="2" applyNumberFormat="1" applyFont="1" applyFill="1" applyBorder="1" applyAlignment="1">
      <alignment horizontal="right" vertical="center"/>
    </xf>
    <xf numFmtId="0" fontId="10" fillId="0" borderId="22" xfId="2" applyNumberFormat="1" applyFont="1" applyBorder="1" applyAlignment="1">
      <alignment horizontal="right" vertical="center"/>
    </xf>
    <xf numFmtId="0" fontId="10" fillId="2" borderId="22" xfId="2" applyNumberFormat="1" applyFont="1" applyFill="1" applyBorder="1" applyAlignment="1">
      <alignment horizontal="right" vertical="center"/>
    </xf>
    <xf numFmtId="2" fontId="11" fillId="0" borderId="22" xfId="2" applyNumberFormat="1" applyFont="1" applyFill="1" applyBorder="1" applyAlignment="1">
      <alignment horizontal="right" vertical="center"/>
    </xf>
    <xf numFmtId="0" fontId="11" fillId="0" borderId="22" xfId="2" applyNumberFormat="1" applyFont="1" applyFill="1" applyBorder="1" applyAlignment="1">
      <alignment horizontal="right" vertical="center"/>
    </xf>
    <xf numFmtId="0" fontId="11" fillId="0" borderId="23" xfId="2" applyNumberFormat="1" applyFont="1" applyFill="1" applyBorder="1" applyAlignment="1">
      <alignment horizontal="right" vertical="center"/>
    </xf>
    <xf numFmtId="0" fontId="11" fillId="0" borderId="24" xfId="2" applyNumberFormat="1" applyFont="1" applyFill="1" applyBorder="1" applyAlignment="1">
      <alignment horizontal="right" vertical="center"/>
    </xf>
    <xf numFmtId="0" fontId="10" fillId="0" borderId="27" xfId="2" applyNumberFormat="1" applyFont="1" applyBorder="1" applyAlignment="1">
      <alignment vertical="center" shrinkToFit="1"/>
    </xf>
    <xf numFmtId="176" fontId="10" fillId="0" borderId="27" xfId="2" applyNumberFormat="1" applyFont="1" applyBorder="1" applyAlignment="1">
      <alignment vertical="center" shrinkToFit="1"/>
    </xf>
    <xf numFmtId="0" fontId="10" fillId="0" borderId="27" xfId="2" applyNumberFormat="1" applyFont="1" applyBorder="1" applyAlignment="1">
      <alignment horizontal="right" vertical="center"/>
    </xf>
    <xf numFmtId="0" fontId="10" fillId="0" borderId="27" xfId="2" applyNumberFormat="1" applyFont="1" applyFill="1" applyBorder="1" applyAlignment="1">
      <alignment horizontal="right" vertical="center"/>
    </xf>
    <xf numFmtId="0" fontId="10" fillId="0" borderId="28" xfId="2" applyNumberFormat="1" applyFont="1" applyFill="1" applyBorder="1" applyAlignment="1">
      <alignment horizontal="right" vertical="center"/>
    </xf>
    <xf numFmtId="0" fontId="10" fillId="0" borderId="29" xfId="2" applyNumberFormat="1" applyFont="1" applyFill="1" applyBorder="1" applyAlignment="1">
      <alignment horizontal="right" vertical="center"/>
    </xf>
    <xf numFmtId="0" fontId="10" fillId="2" borderId="29" xfId="2" applyNumberFormat="1" applyFont="1" applyFill="1" applyBorder="1" applyAlignment="1">
      <alignment horizontal="right" vertical="center"/>
    </xf>
    <xf numFmtId="0" fontId="11" fillId="0" borderId="29" xfId="2" applyNumberFormat="1" applyFont="1" applyFill="1" applyBorder="1" applyAlignment="1">
      <alignment horizontal="right" vertical="center"/>
    </xf>
    <xf numFmtId="0" fontId="11" fillId="0" borderId="30" xfId="2" applyNumberFormat="1" applyFont="1" applyFill="1" applyBorder="1" applyAlignment="1">
      <alignment horizontal="right" vertical="center"/>
    </xf>
    <xf numFmtId="0" fontId="11" fillId="0" borderId="19" xfId="2" applyNumberFormat="1" applyFont="1" applyFill="1" applyBorder="1" applyAlignment="1">
      <alignment horizontal="right" vertical="center"/>
    </xf>
    <xf numFmtId="178" fontId="7" fillId="0" borderId="31" xfId="2" applyNumberFormat="1" applyFont="1" applyBorder="1" applyAlignment="1">
      <alignment horizontal="center" vertical="center" shrinkToFit="1"/>
    </xf>
    <xf numFmtId="38" fontId="7" fillId="0" borderId="32" xfId="2" applyFont="1" applyBorder="1" applyAlignment="1">
      <alignment horizontal="center" vertical="center" shrinkToFit="1"/>
    </xf>
    <xf numFmtId="0" fontId="10" fillId="0" borderId="33" xfId="2" applyNumberFormat="1" applyFont="1" applyBorder="1" applyAlignment="1">
      <alignment vertical="center" shrinkToFit="1"/>
    </xf>
    <xf numFmtId="0" fontId="10" fillId="0" borderId="33" xfId="2" applyNumberFormat="1" applyFont="1" applyBorder="1" applyAlignment="1">
      <alignment horizontal="right" vertical="center"/>
    </xf>
    <xf numFmtId="0" fontId="10" fillId="0" borderId="33" xfId="2" applyNumberFormat="1" applyFont="1" applyFill="1" applyBorder="1" applyAlignment="1">
      <alignment horizontal="right" vertical="center"/>
    </xf>
    <xf numFmtId="0" fontId="10" fillId="0" borderId="34" xfId="2" applyNumberFormat="1" applyFont="1" applyFill="1" applyBorder="1" applyAlignment="1">
      <alignment horizontal="right" vertical="center"/>
    </xf>
    <xf numFmtId="0" fontId="10" fillId="0" borderId="31" xfId="2" applyNumberFormat="1" applyFont="1" applyFill="1" applyBorder="1" applyAlignment="1">
      <alignment horizontal="right" vertical="center"/>
    </xf>
    <xf numFmtId="176" fontId="10" fillId="0" borderId="31" xfId="2" applyNumberFormat="1" applyFont="1" applyFill="1" applyBorder="1" applyAlignment="1">
      <alignment horizontal="right" vertical="center"/>
    </xf>
    <xf numFmtId="0" fontId="10" fillId="2" borderId="31" xfId="2" applyNumberFormat="1" applyFont="1" applyFill="1" applyBorder="1" applyAlignment="1">
      <alignment horizontal="right" vertical="center"/>
    </xf>
    <xf numFmtId="0" fontId="11" fillId="0" borderId="31" xfId="2" applyNumberFormat="1" applyFont="1" applyFill="1" applyBorder="1" applyAlignment="1">
      <alignment horizontal="right" vertical="center"/>
    </xf>
    <xf numFmtId="176" fontId="11" fillId="0" borderId="35" xfId="2" applyNumberFormat="1" applyFont="1" applyFill="1" applyBorder="1" applyAlignment="1">
      <alignment horizontal="right" vertical="center"/>
    </xf>
    <xf numFmtId="176" fontId="11" fillId="0" borderId="32" xfId="2" applyNumberFormat="1" applyFont="1" applyFill="1" applyBorder="1" applyAlignment="1">
      <alignment horizontal="right" vertical="center"/>
    </xf>
    <xf numFmtId="38" fontId="7" fillId="0" borderId="37" xfId="2" applyFont="1" applyBorder="1" applyAlignment="1">
      <alignment vertical="center"/>
    </xf>
    <xf numFmtId="0" fontId="7" fillId="0" borderId="38" xfId="3" applyFont="1" applyBorder="1"/>
    <xf numFmtId="0" fontId="7" fillId="0" borderId="39" xfId="3" applyFont="1" applyBorder="1"/>
    <xf numFmtId="38" fontId="10" fillId="0" borderId="12" xfId="2" applyFont="1" applyBorder="1" applyAlignment="1">
      <alignment vertical="center" shrinkToFit="1"/>
    </xf>
    <xf numFmtId="38" fontId="10" fillId="0" borderId="12" xfId="2" applyFont="1" applyBorder="1" applyAlignment="1">
      <alignment horizontal="right" vertical="center" shrinkToFit="1"/>
    </xf>
    <xf numFmtId="38" fontId="10" fillId="0" borderId="12" xfId="2" applyFont="1" applyFill="1" applyBorder="1" applyAlignment="1">
      <alignment horizontal="right" vertical="center" shrinkToFit="1"/>
    </xf>
    <xf numFmtId="38" fontId="10" fillId="0" borderId="13" xfId="2" applyFont="1" applyFill="1" applyBorder="1" applyAlignment="1">
      <alignment horizontal="right" vertical="center" shrinkToFit="1"/>
    </xf>
    <xf numFmtId="38" fontId="10" fillId="0" borderId="14" xfId="2" applyFont="1" applyFill="1" applyBorder="1" applyAlignment="1">
      <alignment horizontal="right" vertical="center" shrinkToFit="1"/>
    </xf>
    <xf numFmtId="38" fontId="10" fillId="2" borderId="14" xfId="2" applyFont="1" applyFill="1" applyBorder="1" applyAlignment="1">
      <alignment horizontal="right" vertical="center" shrinkToFit="1"/>
    </xf>
    <xf numFmtId="38" fontId="11" fillId="0" borderId="14" xfId="2" applyFont="1" applyFill="1" applyBorder="1" applyAlignment="1">
      <alignment horizontal="right" vertical="center" shrinkToFit="1"/>
    </xf>
    <xf numFmtId="38" fontId="11" fillId="2" borderId="14" xfId="2" applyFont="1" applyFill="1" applyBorder="1" applyAlignment="1">
      <alignment horizontal="right" vertical="center" shrinkToFit="1"/>
    </xf>
    <xf numFmtId="38" fontId="11" fillId="2" borderId="15" xfId="2" applyFont="1" applyFill="1" applyBorder="1" applyAlignment="1">
      <alignment horizontal="right" vertical="center" shrinkToFit="1"/>
    </xf>
    <xf numFmtId="38" fontId="11" fillId="2" borderId="16" xfId="2" applyFont="1" applyFill="1" applyBorder="1" applyAlignment="1">
      <alignment horizontal="right" vertical="center" shrinkToFit="1"/>
    </xf>
    <xf numFmtId="177" fontId="10" fillId="0" borderId="27" xfId="2" applyNumberFormat="1" applyFont="1" applyBorder="1" applyAlignment="1">
      <alignment vertical="center"/>
    </xf>
    <xf numFmtId="177" fontId="10" fillId="0" borderId="27" xfId="2" applyNumberFormat="1" applyFont="1" applyBorder="1" applyAlignment="1">
      <alignment horizontal="right" vertical="center"/>
    </xf>
    <xf numFmtId="177" fontId="10" fillId="0" borderId="27" xfId="2" applyNumberFormat="1" applyFont="1" applyFill="1" applyBorder="1" applyAlignment="1">
      <alignment horizontal="right" vertical="center"/>
    </xf>
    <xf numFmtId="177" fontId="10" fillId="0" borderId="28" xfId="2" applyNumberFormat="1" applyFont="1" applyFill="1" applyBorder="1" applyAlignment="1">
      <alignment horizontal="right" vertical="center"/>
    </xf>
    <xf numFmtId="177" fontId="10" fillId="0" borderId="29" xfId="2" applyNumberFormat="1" applyFont="1" applyFill="1" applyBorder="1" applyAlignment="1">
      <alignment horizontal="right" vertical="center"/>
    </xf>
    <xf numFmtId="177" fontId="10" fillId="2" borderId="29" xfId="2" applyNumberFormat="1" applyFont="1" applyFill="1" applyBorder="1" applyAlignment="1">
      <alignment horizontal="right" vertical="center"/>
    </xf>
    <xf numFmtId="177" fontId="11" fillId="0" borderId="29" xfId="2" applyNumberFormat="1" applyFont="1" applyFill="1" applyBorder="1" applyAlignment="1">
      <alignment horizontal="right" vertical="center"/>
    </xf>
    <xf numFmtId="177" fontId="11" fillId="0" borderId="30" xfId="2" applyNumberFormat="1" applyFont="1" applyFill="1" applyBorder="1" applyAlignment="1">
      <alignment horizontal="right" vertical="center"/>
    </xf>
    <xf numFmtId="177" fontId="11" fillId="0" borderId="19" xfId="2" applyNumberFormat="1" applyFont="1" applyFill="1" applyBorder="1" applyAlignment="1">
      <alignment horizontal="right" vertical="center"/>
    </xf>
    <xf numFmtId="177" fontId="10" fillId="0" borderId="33" xfId="2" applyNumberFormat="1" applyFont="1" applyBorder="1" applyAlignment="1">
      <alignment vertical="center"/>
    </xf>
    <xf numFmtId="177" fontId="10" fillId="0" borderId="33" xfId="2" applyNumberFormat="1" applyFont="1" applyBorder="1" applyAlignment="1">
      <alignment horizontal="right" vertical="center"/>
    </xf>
    <xf numFmtId="177" fontId="10" fillId="0" borderId="33" xfId="2" applyNumberFormat="1" applyFont="1" applyFill="1" applyBorder="1" applyAlignment="1">
      <alignment horizontal="right" vertical="center"/>
    </xf>
    <xf numFmtId="177" fontId="10" fillId="0" borderId="34" xfId="2" applyNumberFormat="1" applyFont="1" applyFill="1" applyBorder="1" applyAlignment="1">
      <alignment horizontal="right" vertical="center"/>
    </xf>
    <xf numFmtId="177" fontId="10" fillId="0" borderId="31" xfId="2" applyNumberFormat="1" applyFont="1" applyFill="1" applyBorder="1" applyAlignment="1">
      <alignment horizontal="right" vertical="center"/>
    </xf>
    <xf numFmtId="177" fontId="10" fillId="2" borderId="31" xfId="2" applyNumberFormat="1" applyFont="1" applyFill="1" applyBorder="1" applyAlignment="1">
      <alignment horizontal="right" vertical="center"/>
    </xf>
    <xf numFmtId="177" fontId="11" fillId="0" borderId="31" xfId="2" applyNumberFormat="1" applyFont="1" applyFill="1" applyBorder="1" applyAlignment="1">
      <alignment horizontal="right" vertical="center"/>
    </xf>
    <xf numFmtId="177" fontId="11" fillId="0" borderId="35" xfId="2" applyNumberFormat="1" applyFont="1" applyFill="1" applyBorder="1" applyAlignment="1">
      <alignment horizontal="right" vertical="center"/>
    </xf>
    <xf numFmtId="177" fontId="11" fillId="0" borderId="32" xfId="2" applyNumberFormat="1" applyFont="1" applyFill="1" applyBorder="1" applyAlignment="1">
      <alignment horizontal="right" vertical="center"/>
    </xf>
    <xf numFmtId="38" fontId="7" fillId="0" borderId="38" xfId="2" applyFont="1" applyBorder="1" applyAlignment="1">
      <alignment vertical="center"/>
    </xf>
    <xf numFmtId="38" fontId="7" fillId="0" borderId="39" xfId="2" applyFont="1" applyBorder="1" applyAlignment="1">
      <alignment vertical="center"/>
    </xf>
    <xf numFmtId="38" fontId="10" fillId="0" borderId="12" xfId="2" applyFont="1" applyBorder="1" applyAlignment="1">
      <alignment vertical="center"/>
    </xf>
    <xf numFmtId="38" fontId="10" fillId="0" borderId="12" xfId="2" applyFont="1" applyBorder="1" applyAlignment="1">
      <alignment horizontal="right" vertical="center"/>
    </xf>
    <xf numFmtId="38" fontId="10" fillId="0" borderId="12" xfId="2" applyFont="1" applyFill="1" applyBorder="1" applyAlignment="1">
      <alignment horizontal="right" vertical="center"/>
    </xf>
    <xf numFmtId="38" fontId="10" fillId="0" borderId="13" xfId="2" applyFont="1" applyFill="1" applyBorder="1" applyAlignment="1">
      <alignment horizontal="right" vertical="center"/>
    </xf>
    <xf numFmtId="38" fontId="10" fillId="0" borderId="14" xfId="2" applyFont="1" applyFill="1" applyBorder="1" applyAlignment="1">
      <alignment horizontal="right" vertical="center"/>
    </xf>
    <xf numFmtId="38" fontId="10" fillId="2" borderId="14" xfId="2" applyFont="1" applyFill="1" applyBorder="1" applyAlignment="1">
      <alignment horizontal="right" vertical="center"/>
    </xf>
    <xf numFmtId="38" fontId="10" fillId="2" borderId="15" xfId="2" applyFont="1" applyFill="1" applyBorder="1" applyAlignment="1">
      <alignment horizontal="right" vertical="center"/>
    </xf>
    <xf numFmtId="38" fontId="10" fillId="2" borderId="16" xfId="2" applyFont="1" applyFill="1" applyBorder="1" applyAlignment="1">
      <alignment horizontal="right" vertical="center"/>
    </xf>
    <xf numFmtId="177" fontId="10" fillId="0" borderId="30" xfId="2" applyNumberFormat="1" applyFont="1" applyFill="1" applyBorder="1" applyAlignment="1">
      <alignment horizontal="right" vertical="center"/>
    </xf>
    <xf numFmtId="177" fontId="10" fillId="0" borderId="19" xfId="2" applyNumberFormat="1" applyFont="1" applyFill="1" applyBorder="1" applyAlignment="1">
      <alignment horizontal="right" vertical="center"/>
    </xf>
    <xf numFmtId="177" fontId="10" fillId="0" borderId="35" xfId="2" applyNumberFormat="1" applyFont="1" applyFill="1" applyBorder="1" applyAlignment="1">
      <alignment horizontal="right" vertical="center"/>
    </xf>
    <xf numFmtId="177" fontId="10" fillId="0" borderId="32" xfId="2" applyNumberFormat="1" applyFont="1" applyFill="1" applyBorder="1" applyAlignment="1">
      <alignment horizontal="right" vertical="center"/>
    </xf>
    <xf numFmtId="38" fontId="5" fillId="0" borderId="0" xfId="2" applyFont="1" applyAlignment="1">
      <alignment vertical="top"/>
    </xf>
    <xf numFmtId="38" fontId="10" fillId="0" borderId="0" xfId="2" applyFont="1"/>
    <xf numFmtId="38" fontId="10" fillId="0" borderId="0" xfId="2" applyFont="1" applyBorder="1" applyAlignment="1">
      <alignment horizontal="center" vertical="center"/>
    </xf>
    <xf numFmtId="38" fontId="5" fillId="0" borderId="0" xfId="2" applyFont="1" applyFill="1" applyBorder="1"/>
    <xf numFmtId="38" fontId="10" fillId="0" borderId="0" xfId="2" applyFont="1" applyBorder="1"/>
    <xf numFmtId="38" fontId="10" fillId="0" borderId="0" xfId="2" applyFont="1" applyBorder="1" applyAlignment="1"/>
    <xf numFmtId="38" fontId="10" fillId="0" borderId="0" xfId="2" applyFont="1" applyBorder="1" applyAlignment="1">
      <alignment horizontal="right"/>
    </xf>
    <xf numFmtId="38" fontId="13" fillId="0" borderId="0" xfId="2" applyFont="1" applyBorder="1" applyAlignment="1">
      <alignment vertical="center"/>
    </xf>
    <xf numFmtId="38" fontId="10" fillId="0" borderId="2" xfId="2" applyFont="1" applyBorder="1" applyAlignment="1">
      <alignment vertical="center"/>
    </xf>
    <xf numFmtId="38" fontId="10" fillId="0" borderId="2" xfId="2" applyFont="1" applyFill="1" applyBorder="1" applyAlignment="1">
      <alignment vertical="center"/>
    </xf>
    <xf numFmtId="38" fontId="10" fillId="0" borderId="3" xfId="2" applyFont="1" applyFill="1" applyBorder="1" applyAlignment="1">
      <alignment vertical="center"/>
    </xf>
    <xf numFmtId="38" fontId="10" fillId="0" borderId="4" xfId="2" applyFont="1" applyFill="1" applyBorder="1" applyAlignment="1">
      <alignment vertical="center"/>
    </xf>
    <xf numFmtId="38" fontId="10" fillId="0" borderId="4" xfId="2" applyFont="1" applyBorder="1" applyAlignment="1">
      <alignment horizontal="right" vertical="center"/>
    </xf>
    <xf numFmtId="38" fontId="10" fillId="2" borderId="4" xfId="2" applyFont="1" applyFill="1" applyBorder="1" applyAlignment="1">
      <alignment vertical="center"/>
    </xf>
    <xf numFmtId="38" fontId="11" fillId="0" borderId="4" xfId="2" applyFont="1" applyFill="1" applyBorder="1" applyAlignment="1">
      <alignment vertical="center"/>
    </xf>
    <xf numFmtId="38" fontId="11" fillId="0" borderId="5" xfId="2" applyFont="1" applyFill="1" applyBorder="1" applyAlignment="1">
      <alignment vertical="center"/>
    </xf>
    <xf numFmtId="38" fontId="11" fillId="0" borderId="6" xfId="2" applyFont="1" applyFill="1" applyBorder="1" applyAlignment="1">
      <alignment vertical="center"/>
    </xf>
    <xf numFmtId="38" fontId="7" fillId="0" borderId="0" xfId="2" applyFont="1" applyBorder="1" applyAlignment="1">
      <alignment horizontal="center" vertical="center"/>
    </xf>
    <xf numFmtId="38" fontId="10" fillId="0" borderId="0" xfId="2" applyFont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38" fontId="8" fillId="0" borderId="0" xfId="2" applyFont="1" applyFill="1" applyAlignment="1">
      <alignment vertical="center"/>
    </xf>
    <xf numFmtId="38" fontId="10" fillId="0" borderId="7" xfId="2" applyFont="1" applyBorder="1" applyAlignment="1">
      <alignment vertical="center" shrinkToFit="1"/>
    </xf>
    <xf numFmtId="38" fontId="10" fillId="0" borderId="7" xfId="2" applyFont="1" applyFill="1" applyBorder="1" applyAlignment="1">
      <alignment vertical="center" shrinkToFit="1"/>
    </xf>
    <xf numFmtId="38" fontId="10" fillId="0" borderId="8" xfId="2" applyFont="1" applyFill="1" applyBorder="1" applyAlignment="1">
      <alignment vertical="center" shrinkToFit="1"/>
    </xf>
    <xf numFmtId="38" fontId="5" fillId="0" borderId="9" xfId="2" applyFont="1" applyFill="1" applyBorder="1" applyAlignment="1">
      <alignment vertical="center" shrinkToFit="1"/>
    </xf>
    <xf numFmtId="38" fontId="7" fillId="0" borderId="9" xfId="4" applyNumberFormat="1" applyFont="1" applyBorder="1" applyAlignment="1">
      <alignment horizontal="right" vertical="center" shrinkToFit="1"/>
    </xf>
    <xf numFmtId="38" fontId="7" fillId="2" borderId="9" xfId="2" applyFont="1" applyFill="1" applyBorder="1" applyAlignment="1">
      <alignment vertical="center" shrinkToFit="1"/>
    </xf>
    <xf numFmtId="38" fontId="7" fillId="2" borderId="10" xfId="2" applyFont="1" applyFill="1" applyBorder="1" applyAlignment="1">
      <alignment vertical="center" shrinkToFit="1"/>
    </xf>
    <xf numFmtId="38" fontId="7" fillId="2" borderId="11" xfId="2" applyFont="1" applyFill="1" applyBorder="1" applyAlignment="1">
      <alignment vertical="center" shrinkToFit="1"/>
    </xf>
    <xf numFmtId="38" fontId="10" fillId="0" borderId="17" xfId="2" applyFont="1" applyBorder="1" applyAlignment="1">
      <alignment horizontal="center" vertical="center"/>
    </xf>
    <xf numFmtId="38" fontId="10" fillId="0" borderId="36" xfId="2" applyFont="1" applyBorder="1" applyAlignment="1">
      <alignment vertical="center"/>
    </xf>
    <xf numFmtId="38" fontId="10" fillId="0" borderId="36" xfId="2" applyFont="1" applyBorder="1" applyAlignment="1">
      <alignment vertical="center" shrinkToFit="1"/>
    </xf>
    <xf numFmtId="38" fontId="10" fillId="0" borderId="36" xfId="2" applyFont="1" applyFill="1" applyBorder="1" applyAlignment="1">
      <alignment vertical="center" shrinkToFit="1"/>
    </xf>
    <xf numFmtId="38" fontId="10" fillId="0" borderId="49" xfId="2" applyFont="1" applyFill="1" applyBorder="1" applyAlignment="1">
      <alignment vertical="center" shrinkToFit="1"/>
    </xf>
    <xf numFmtId="38" fontId="10" fillId="0" borderId="18" xfId="2" applyFont="1" applyFill="1" applyBorder="1" applyAlignment="1">
      <alignment vertical="center" shrinkToFit="1"/>
    </xf>
    <xf numFmtId="38" fontId="10" fillId="0" borderId="18" xfId="2" applyFont="1" applyBorder="1" applyAlignment="1">
      <alignment vertical="center" shrinkToFit="1"/>
    </xf>
    <xf numFmtId="38" fontId="10" fillId="2" borderId="18" xfId="2" applyFont="1" applyFill="1" applyBorder="1" applyAlignment="1">
      <alignment vertical="center" shrinkToFit="1"/>
    </xf>
    <xf numFmtId="38" fontId="10" fillId="2" borderId="47" xfId="2" applyFont="1" applyFill="1" applyBorder="1" applyAlignment="1">
      <alignment vertical="center" shrinkToFit="1"/>
    </xf>
    <xf numFmtId="38" fontId="10" fillId="2" borderId="50" xfId="2" applyFont="1" applyFill="1" applyBorder="1" applyAlignment="1">
      <alignment vertical="center" shrinkToFit="1"/>
    </xf>
    <xf numFmtId="38" fontId="10" fillId="0" borderId="7" xfId="2" applyFont="1" applyBorder="1" applyAlignment="1">
      <alignment vertical="center"/>
    </xf>
    <xf numFmtId="38" fontId="10" fillId="0" borderId="7" xfId="2" applyFont="1" applyFill="1" applyBorder="1" applyAlignment="1">
      <alignment vertical="center"/>
    </xf>
    <xf numFmtId="38" fontId="10" fillId="0" borderId="8" xfId="2" applyFont="1" applyFill="1" applyBorder="1" applyAlignment="1">
      <alignment vertical="center"/>
    </xf>
    <xf numFmtId="38" fontId="10" fillId="0" borderId="9" xfId="2" applyFont="1" applyFill="1" applyBorder="1" applyAlignment="1">
      <alignment vertical="center"/>
    </xf>
    <xf numFmtId="38" fontId="10" fillId="2" borderId="9" xfId="2" applyFont="1" applyFill="1" applyBorder="1" applyAlignment="1">
      <alignment vertical="center"/>
    </xf>
    <xf numFmtId="38" fontId="10" fillId="2" borderId="10" xfId="2" applyFont="1" applyFill="1" applyBorder="1" applyAlignment="1">
      <alignment vertical="center"/>
    </xf>
    <xf numFmtId="38" fontId="10" fillId="2" borderId="11" xfId="2" applyFont="1" applyFill="1" applyBorder="1" applyAlignment="1">
      <alignment vertical="center"/>
    </xf>
    <xf numFmtId="38" fontId="10" fillId="0" borderId="36" xfId="2" applyFont="1" applyFill="1" applyBorder="1" applyAlignment="1">
      <alignment vertical="center"/>
    </xf>
    <xf numFmtId="38" fontId="10" fillId="0" borderId="49" xfId="2" applyFont="1" applyFill="1" applyBorder="1" applyAlignment="1">
      <alignment vertical="center"/>
    </xf>
    <xf numFmtId="38" fontId="10" fillId="0" borderId="18" xfId="2" applyFont="1" applyFill="1" applyBorder="1" applyAlignment="1">
      <alignment vertical="center"/>
    </xf>
    <xf numFmtId="38" fontId="10" fillId="2" borderId="18" xfId="2" applyFont="1" applyFill="1" applyBorder="1" applyAlignment="1">
      <alignment vertical="center"/>
    </xf>
    <xf numFmtId="38" fontId="10" fillId="2" borderId="47" xfId="2" applyFont="1" applyFill="1" applyBorder="1" applyAlignment="1">
      <alignment vertical="center"/>
    </xf>
    <xf numFmtId="38" fontId="10" fillId="2" borderId="50" xfId="2" applyFont="1" applyFill="1" applyBorder="1" applyAlignment="1">
      <alignment vertical="center"/>
    </xf>
    <xf numFmtId="176" fontId="10" fillId="0" borderId="2" xfId="2" applyNumberFormat="1" applyFont="1" applyBorder="1" applyAlignment="1">
      <alignment vertical="center"/>
    </xf>
    <xf numFmtId="176" fontId="10" fillId="0" borderId="2" xfId="2" applyNumberFormat="1" applyFont="1" applyFill="1" applyBorder="1" applyAlignment="1">
      <alignment vertical="center"/>
    </xf>
    <xf numFmtId="176" fontId="10" fillId="0" borderId="3" xfId="2" applyNumberFormat="1" applyFont="1" applyFill="1" applyBorder="1" applyAlignment="1">
      <alignment vertical="center"/>
    </xf>
    <xf numFmtId="176" fontId="10" fillId="0" borderId="4" xfId="2" applyNumberFormat="1" applyFont="1" applyFill="1" applyBorder="1" applyAlignment="1">
      <alignment vertical="center"/>
    </xf>
    <xf numFmtId="176" fontId="10" fillId="2" borderId="4" xfId="2" applyNumberFormat="1" applyFont="1" applyFill="1" applyBorder="1" applyAlignment="1">
      <alignment vertical="center"/>
    </xf>
    <xf numFmtId="176" fontId="10" fillId="2" borderId="5" xfId="2" applyNumberFormat="1" applyFont="1" applyFill="1" applyBorder="1" applyAlignment="1">
      <alignment vertical="center"/>
    </xf>
    <xf numFmtId="176" fontId="10" fillId="2" borderId="6" xfId="2" applyNumberFormat="1" applyFont="1" applyFill="1" applyBorder="1" applyAlignment="1">
      <alignment vertical="center"/>
    </xf>
    <xf numFmtId="38" fontId="10" fillId="0" borderId="0" xfId="2" applyFont="1" applyAlignment="1">
      <alignment horizontal="center" vertical="center"/>
    </xf>
    <xf numFmtId="38" fontId="5" fillId="2" borderId="0" xfId="2" applyFont="1" applyFill="1"/>
    <xf numFmtId="38" fontId="10" fillId="0" borderId="12" xfId="2" applyFont="1" applyFill="1" applyBorder="1" applyAlignment="1">
      <alignment vertical="center"/>
    </xf>
    <xf numFmtId="38" fontId="10" fillId="0" borderId="13" xfId="2" applyFont="1" applyFill="1" applyBorder="1" applyAlignment="1">
      <alignment vertical="center"/>
    </xf>
    <xf numFmtId="38" fontId="10" fillId="0" borderId="14" xfId="2" applyFont="1" applyFill="1" applyBorder="1" applyAlignment="1">
      <alignment vertical="center"/>
    </xf>
    <xf numFmtId="38" fontId="10" fillId="2" borderId="14" xfId="2" applyFont="1" applyFill="1" applyBorder="1" applyAlignment="1">
      <alignment vertical="center"/>
    </xf>
    <xf numFmtId="38" fontId="10" fillId="2" borderId="15" xfId="2" applyFont="1" applyFill="1" applyBorder="1" applyAlignment="1">
      <alignment vertical="center"/>
    </xf>
    <xf numFmtId="38" fontId="10" fillId="2" borderId="16" xfId="2" applyFont="1" applyFill="1" applyBorder="1" applyAlignment="1">
      <alignment vertical="center"/>
    </xf>
    <xf numFmtId="38" fontId="10" fillId="0" borderId="53" xfId="2" applyFont="1" applyBorder="1" applyAlignment="1">
      <alignment horizontal="center" vertical="center"/>
    </xf>
    <xf numFmtId="38" fontId="10" fillId="0" borderId="33" xfId="2" applyFont="1" applyBorder="1" applyAlignment="1">
      <alignment vertical="center"/>
    </xf>
    <xf numFmtId="38" fontId="10" fillId="0" borderId="33" xfId="2" applyFont="1" applyFill="1" applyBorder="1" applyAlignment="1">
      <alignment vertical="center"/>
    </xf>
    <xf numFmtId="38" fontId="10" fillId="0" borderId="34" xfId="2" applyFont="1" applyFill="1" applyBorder="1" applyAlignment="1">
      <alignment vertical="center"/>
    </xf>
    <xf numFmtId="38" fontId="10" fillId="0" borderId="31" xfId="2" applyFont="1" applyFill="1" applyBorder="1" applyAlignment="1">
      <alignment vertical="center"/>
    </xf>
    <xf numFmtId="38" fontId="10" fillId="2" borderId="31" xfId="2" applyFont="1" applyFill="1" applyBorder="1" applyAlignment="1">
      <alignment vertical="center"/>
    </xf>
    <xf numFmtId="38" fontId="10" fillId="2" borderId="35" xfId="2" applyFont="1" applyFill="1" applyBorder="1" applyAlignment="1">
      <alignment vertical="center"/>
    </xf>
    <xf numFmtId="38" fontId="10" fillId="2" borderId="32" xfId="2" applyFont="1" applyFill="1" applyBorder="1" applyAlignment="1">
      <alignment vertical="center"/>
    </xf>
    <xf numFmtId="0" fontId="10" fillId="0" borderId="2" xfId="2" applyNumberFormat="1" applyFont="1" applyBorder="1" applyAlignment="1">
      <alignment vertical="center"/>
    </xf>
    <xf numFmtId="0" fontId="10" fillId="0" borderId="2" xfId="2" applyNumberFormat="1" applyFont="1" applyFill="1" applyBorder="1" applyAlignment="1">
      <alignment vertical="center"/>
    </xf>
    <xf numFmtId="0" fontId="10" fillId="0" borderId="3" xfId="2" applyNumberFormat="1" applyFont="1" applyFill="1" applyBorder="1" applyAlignment="1">
      <alignment vertical="center"/>
    </xf>
    <xf numFmtId="0" fontId="10" fillId="0" borderId="4" xfId="2" applyNumberFormat="1" applyFont="1" applyFill="1" applyBorder="1" applyAlignment="1">
      <alignment vertical="center"/>
    </xf>
    <xf numFmtId="0" fontId="10" fillId="2" borderId="4" xfId="2" applyNumberFormat="1" applyFont="1" applyFill="1" applyBorder="1" applyAlignment="1">
      <alignment vertical="center"/>
    </xf>
    <xf numFmtId="38" fontId="7" fillId="0" borderId="0" xfId="2" applyFont="1" applyFill="1" applyBorder="1" applyAlignment="1"/>
    <xf numFmtId="38" fontId="5" fillId="0" borderId="0" xfId="2" applyFont="1" applyFill="1" applyBorder="1" applyAlignment="1">
      <alignment horizontal="right"/>
    </xf>
    <xf numFmtId="38" fontId="5" fillId="0" borderId="2" xfId="2" applyFont="1" applyBorder="1" applyAlignment="1">
      <alignment vertical="center" shrinkToFit="1"/>
    </xf>
    <xf numFmtId="38" fontId="5" fillId="0" borderId="2" xfId="2" applyFont="1" applyFill="1" applyBorder="1" applyAlignment="1">
      <alignment vertical="center" shrinkToFit="1"/>
    </xf>
    <xf numFmtId="38" fontId="5" fillId="0" borderId="3" xfId="2" applyFont="1" applyFill="1" applyBorder="1" applyAlignment="1">
      <alignment vertical="center" shrinkToFit="1"/>
    </xf>
    <xf numFmtId="38" fontId="5" fillId="0" borderId="4" xfId="2" applyFont="1" applyFill="1" applyBorder="1" applyAlignment="1">
      <alignment vertical="center" shrinkToFit="1"/>
    </xf>
    <xf numFmtId="38" fontId="5" fillId="0" borderId="4" xfId="2" applyFont="1" applyBorder="1" applyAlignment="1">
      <alignment vertical="center" shrinkToFit="1"/>
    </xf>
    <xf numFmtId="38" fontId="5" fillId="2" borderId="4" xfId="2" applyFont="1" applyFill="1" applyBorder="1" applyAlignment="1">
      <alignment vertical="center" shrinkToFit="1"/>
    </xf>
    <xf numFmtId="38" fontId="7" fillId="0" borderId="4" xfId="2" applyFont="1" applyFill="1" applyBorder="1" applyAlignment="1">
      <alignment vertical="center" shrinkToFit="1"/>
    </xf>
    <xf numFmtId="38" fontId="7" fillId="0" borderId="5" xfId="2" applyFont="1" applyFill="1" applyBorder="1" applyAlignment="1">
      <alignment vertical="center" shrinkToFit="1"/>
    </xf>
    <xf numFmtId="38" fontId="7" fillId="0" borderId="6" xfId="2" applyFont="1" applyFill="1" applyBorder="1" applyAlignment="1">
      <alignment vertical="center" shrinkToFit="1"/>
    </xf>
    <xf numFmtId="38" fontId="10" fillId="0" borderId="2" xfId="2" applyFont="1" applyBorder="1" applyAlignment="1">
      <alignment vertical="center" shrinkToFit="1"/>
    </xf>
    <xf numFmtId="38" fontId="7" fillId="0" borderId="0" xfId="2" applyFont="1" applyFill="1" applyBorder="1" applyAlignment="1">
      <alignment vertical="center" shrinkToFit="1"/>
    </xf>
    <xf numFmtId="38" fontId="10" fillId="0" borderId="0" xfId="2" applyFont="1" applyAlignment="1">
      <alignment vertical="center"/>
    </xf>
    <xf numFmtId="38" fontId="10" fillId="0" borderId="0" xfId="2" applyFont="1" applyFill="1" applyBorder="1" applyAlignment="1">
      <alignment horizontal="center" vertical="center"/>
    </xf>
    <xf numFmtId="38" fontId="5" fillId="0" borderId="7" xfId="2" applyFont="1" applyBorder="1" applyAlignment="1">
      <alignment vertical="center" shrinkToFit="1"/>
    </xf>
    <xf numFmtId="38" fontId="5" fillId="0" borderId="7" xfId="2" applyFont="1" applyFill="1" applyBorder="1" applyAlignment="1">
      <alignment vertical="center" shrinkToFit="1"/>
    </xf>
    <xf numFmtId="38" fontId="5" fillId="0" borderId="8" xfId="2" applyFont="1" applyFill="1" applyBorder="1" applyAlignment="1">
      <alignment vertical="center" shrinkToFit="1"/>
    </xf>
    <xf numFmtId="38" fontId="5" fillId="2" borderId="9" xfId="2" applyFont="1" applyFill="1" applyBorder="1" applyAlignment="1">
      <alignment vertical="center" shrinkToFit="1"/>
    </xf>
    <xf numFmtId="38" fontId="10" fillId="0" borderId="9" xfId="2" applyFont="1" applyFill="1" applyBorder="1" applyAlignment="1">
      <alignment vertical="center" shrinkToFit="1"/>
    </xf>
    <xf numFmtId="38" fontId="10" fillId="0" borderId="10" xfId="2" applyFont="1" applyFill="1" applyBorder="1" applyAlignment="1">
      <alignment vertical="center" shrinkToFit="1"/>
    </xf>
    <xf numFmtId="38" fontId="10" fillId="0" borderId="11" xfId="2" applyFont="1" applyFill="1" applyBorder="1" applyAlignment="1">
      <alignment vertical="center" shrinkToFit="1"/>
    </xf>
    <xf numFmtId="38" fontId="10" fillId="0" borderId="0" xfId="2" applyFont="1" applyFill="1" applyBorder="1" applyAlignment="1">
      <alignment vertical="center" shrinkToFit="1"/>
    </xf>
    <xf numFmtId="38" fontId="10" fillId="0" borderId="54" xfId="2" applyFont="1" applyBorder="1" applyAlignment="1">
      <alignment horizontal="center" vertical="center"/>
    </xf>
    <xf numFmtId="38" fontId="10" fillId="0" borderId="25" xfId="2" applyFont="1" applyBorder="1" applyAlignment="1">
      <alignment vertical="center" shrinkToFit="1"/>
    </xf>
    <xf numFmtId="38" fontId="10" fillId="0" borderId="25" xfId="2" applyFont="1" applyFill="1" applyBorder="1" applyAlignment="1">
      <alignment vertical="center" shrinkToFit="1"/>
    </xf>
    <xf numFmtId="38" fontId="10" fillId="0" borderId="56" xfId="2" applyFont="1" applyFill="1" applyBorder="1" applyAlignment="1">
      <alignment vertical="center" shrinkToFit="1"/>
    </xf>
    <xf numFmtId="38" fontId="10" fillId="0" borderId="43" xfId="2" applyFont="1" applyFill="1" applyBorder="1" applyAlignment="1">
      <alignment vertical="center" shrinkToFit="1"/>
    </xf>
    <xf numFmtId="38" fontId="10" fillId="2" borderId="43" xfId="2" applyFont="1" applyFill="1" applyBorder="1" applyAlignment="1">
      <alignment vertical="center" shrinkToFit="1"/>
    </xf>
    <xf numFmtId="38" fontId="10" fillId="0" borderId="41" xfId="2" applyFont="1" applyFill="1" applyBorder="1" applyAlignment="1">
      <alignment vertical="center" shrinkToFit="1"/>
    </xf>
    <xf numFmtId="38" fontId="10" fillId="0" borderId="57" xfId="2" applyFont="1" applyFill="1" applyBorder="1" applyAlignment="1">
      <alignment vertical="center" shrinkToFit="1"/>
    </xf>
    <xf numFmtId="38" fontId="10" fillId="0" borderId="5" xfId="2" applyFont="1" applyFill="1" applyBorder="1" applyAlignment="1">
      <alignment vertical="center"/>
    </xf>
    <xf numFmtId="38" fontId="10" fillId="0" borderId="6" xfId="2" applyFont="1" applyFill="1" applyBorder="1" applyAlignment="1">
      <alignment vertical="center"/>
    </xf>
    <xf numFmtId="176" fontId="10" fillId="0" borderId="36" xfId="2" applyNumberFormat="1" applyFont="1" applyBorder="1" applyAlignment="1">
      <alignment vertical="center"/>
    </xf>
    <xf numFmtId="176" fontId="10" fillId="0" borderId="36" xfId="2" applyNumberFormat="1" applyFont="1" applyFill="1" applyBorder="1" applyAlignment="1">
      <alignment vertical="center"/>
    </xf>
    <xf numFmtId="176" fontId="10" fillId="0" borderId="49" xfId="2" applyNumberFormat="1" applyFont="1" applyFill="1" applyBorder="1" applyAlignment="1">
      <alignment vertical="center"/>
    </xf>
    <xf numFmtId="176" fontId="10" fillId="0" borderId="18" xfId="2" applyNumberFormat="1" applyFont="1" applyFill="1" applyBorder="1" applyAlignment="1">
      <alignment vertical="center"/>
    </xf>
    <xf numFmtId="176" fontId="10" fillId="2" borderId="18" xfId="2" applyNumberFormat="1" applyFont="1" applyFill="1" applyBorder="1" applyAlignment="1">
      <alignment vertical="center"/>
    </xf>
    <xf numFmtId="176" fontId="10" fillId="0" borderId="47" xfId="2" applyNumberFormat="1" applyFont="1" applyFill="1" applyBorder="1" applyAlignment="1">
      <alignment vertical="center"/>
    </xf>
    <xf numFmtId="176" fontId="10" fillId="0" borderId="50" xfId="2" applyNumberFormat="1" applyFont="1" applyFill="1" applyBorder="1" applyAlignment="1">
      <alignment vertical="center"/>
    </xf>
    <xf numFmtId="177" fontId="10" fillId="0" borderId="0" xfId="2" applyNumberFormat="1" applyFont="1" applyFill="1" applyBorder="1" applyAlignment="1">
      <alignment vertical="center"/>
    </xf>
    <xf numFmtId="38" fontId="8" fillId="0" borderId="0" xfId="2" applyFont="1" applyBorder="1" applyAlignment="1">
      <alignment vertical="center"/>
    </xf>
    <xf numFmtId="38" fontId="5" fillId="0" borderId="0" xfId="2" applyFont="1" applyFill="1" applyBorder="1" applyAlignment="1">
      <alignment horizontal="left"/>
    </xf>
    <xf numFmtId="38" fontId="7" fillId="0" borderId="0" xfId="2" applyFont="1" applyFill="1" applyBorder="1" applyAlignment="1">
      <alignment horizontal="right"/>
    </xf>
    <xf numFmtId="38" fontId="10" fillId="0" borderId="58" xfId="2" applyFont="1" applyBorder="1" applyAlignment="1">
      <alignment horizontal="center" vertical="center"/>
    </xf>
    <xf numFmtId="38" fontId="10" fillId="0" borderId="5" xfId="2" applyFont="1" applyBorder="1" applyAlignment="1">
      <alignment horizontal="center" vertical="center"/>
    </xf>
    <xf numFmtId="38" fontId="10" fillId="0" borderId="6" xfId="2" applyFont="1" applyBorder="1" applyAlignment="1">
      <alignment horizontal="center" vertical="center"/>
    </xf>
    <xf numFmtId="38" fontId="10" fillId="2" borderId="0" xfId="2" applyFont="1" applyFill="1" applyBorder="1" applyAlignment="1">
      <alignment horizontal="center" vertical="center"/>
    </xf>
    <xf numFmtId="38" fontId="7" fillId="0" borderId="58" xfId="1" applyFont="1" applyBorder="1" applyAlignment="1">
      <alignment vertical="center" shrinkToFit="1"/>
    </xf>
    <xf numFmtId="38" fontId="7" fillId="0" borderId="5" xfId="1" applyFont="1" applyBorder="1" applyAlignment="1">
      <alignment vertical="center" shrinkToFit="1"/>
    </xf>
    <xf numFmtId="38" fontId="7" fillId="0" borderId="6" xfId="1" applyFont="1" applyBorder="1" applyAlignment="1">
      <alignment vertical="center" shrinkToFit="1"/>
    </xf>
    <xf numFmtId="38" fontId="5" fillId="0" borderId="0" xfId="2" applyFont="1" applyBorder="1" applyAlignment="1">
      <alignment vertical="center" shrinkToFit="1"/>
    </xf>
    <xf numFmtId="38" fontId="5" fillId="0" borderId="0" xfId="2" applyFont="1" applyFill="1" applyBorder="1" applyAlignment="1">
      <alignment vertical="center" shrinkToFit="1"/>
    </xf>
    <xf numFmtId="38" fontId="5" fillId="2" borderId="0" xfId="2" applyFont="1" applyFill="1" applyBorder="1" applyAlignment="1">
      <alignment vertical="center" shrinkToFit="1"/>
    </xf>
    <xf numFmtId="40" fontId="7" fillId="0" borderId="0" xfId="2" applyNumberFormat="1" applyFont="1" applyFill="1" applyBorder="1" applyAlignment="1">
      <alignment vertical="center" shrinkToFit="1"/>
    </xf>
    <xf numFmtId="179" fontId="7" fillId="0" borderId="0" xfId="2" applyNumberFormat="1" applyFont="1" applyFill="1" applyBorder="1" applyAlignment="1">
      <alignment vertical="center" shrinkToFit="1"/>
    </xf>
    <xf numFmtId="38" fontId="5" fillId="0" borderId="0" xfId="2" applyFont="1" applyBorder="1" applyAlignment="1">
      <alignment horizontal="left"/>
    </xf>
    <xf numFmtId="38" fontId="7" fillId="0" borderId="59" xfId="1" applyFont="1" applyBorder="1" applyAlignment="1">
      <alignment vertical="center" shrinkToFit="1"/>
    </xf>
    <xf numFmtId="38" fontId="7" fillId="0" borderId="15" xfId="1" applyFont="1" applyBorder="1" applyAlignment="1">
      <alignment vertical="center" shrinkToFit="1"/>
    </xf>
    <xf numFmtId="38" fontId="7" fillId="0" borderId="16" xfId="1" applyFont="1" applyBorder="1" applyAlignment="1">
      <alignment vertical="center" shrinkToFit="1"/>
    </xf>
    <xf numFmtId="40" fontId="7" fillId="0" borderId="60" xfId="1" applyNumberFormat="1" applyFont="1" applyBorder="1" applyAlignment="1">
      <alignment vertical="center" shrinkToFit="1"/>
    </xf>
    <xf numFmtId="40" fontId="7" fillId="0" borderId="47" xfId="1" applyNumberFormat="1" applyFont="1" applyBorder="1" applyAlignment="1">
      <alignment vertical="center" shrinkToFit="1"/>
    </xf>
    <xf numFmtId="40" fontId="7" fillId="0" borderId="50" xfId="1" applyNumberFormat="1" applyFont="1" applyBorder="1" applyAlignment="1">
      <alignment vertical="center" shrinkToFit="1"/>
    </xf>
    <xf numFmtId="38" fontId="10" fillId="0" borderId="37" xfId="2" applyFont="1" applyBorder="1" applyAlignment="1">
      <alignment horizontal="left" vertical="center"/>
    </xf>
    <xf numFmtId="0" fontId="10" fillId="0" borderId="45" xfId="3" applyFont="1" applyBorder="1" applyAlignment="1">
      <alignment horizontal="left" vertical="center"/>
    </xf>
    <xf numFmtId="0" fontId="10" fillId="0" borderId="46" xfId="3" applyFont="1" applyBorder="1" applyAlignment="1">
      <alignment horizontal="left" vertical="center"/>
    </xf>
    <xf numFmtId="38" fontId="10" fillId="0" borderId="47" xfId="2" applyFont="1" applyBorder="1" applyAlignment="1">
      <alignment horizontal="center" vertical="center" shrinkToFit="1"/>
    </xf>
    <xf numFmtId="0" fontId="10" fillId="0" borderId="48" xfId="3" applyFont="1" applyBorder="1" applyAlignment="1">
      <alignment horizontal="center" vertical="center" shrinkToFit="1"/>
    </xf>
    <xf numFmtId="38" fontId="10" fillId="0" borderId="2" xfId="2" applyFont="1" applyBorder="1" applyAlignment="1">
      <alignment horizontal="left" vertical="center" shrinkToFit="1"/>
    </xf>
    <xf numFmtId="0" fontId="10" fillId="0" borderId="2" xfId="3" applyFont="1" applyBorder="1" applyAlignment="1">
      <alignment horizontal="left" vertical="center" shrinkToFit="1"/>
    </xf>
    <xf numFmtId="38" fontId="7" fillId="0" borderId="1" xfId="2" applyFont="1" applyBorder="1" applyAlignment="1">
      <alignment horizontal="left" vertical="center" wrapText="1"/>
    </xf>
    <xf numFmtId="38" fontId="7" fillId="0" borderId="1" xfId="2" applyFont="1" applyBorder="1" applyAlignment="1">
      <alignment horizontal="left" vertical="center"/>
    </xf>
    <xf numFmtId="38" fontId="7" fillId="0" borderId="2" xfId="2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8" fontId="10" fillId="0" borderId="41" xfId="2" applyFont="1" applyBorder="1" applyAlignment="1">
      <alignment horizontal="center" vertical="center" shrinkToFit="1"/>
    </xf>
    <xf numFmtId="0" fontId="10" fillId="0" borderId="55" xfId="3" applyFont="1" applyBorder="1" applyAlignment="1">
      <alignment horizontal="center" vertical="center" shrinkToFit="1"/>
    </xf>
    <xf numFmtId="38" fontId="10" fillId="0" borderId="26" xfId="2" applyFont="1" applyBorder="1" applyAlignment="1">
      <alignment horizontal="center" vertical="center" shrinkToFit="1"/>
    </xf>
    <xf numFmtId="0" fontId="10" fillId="0" borderId="51" xfId="3" applyFont="1" applyBorder="1" applyAlignment="1">
      <alignment horizontal="center" vertical="center" shrinkToFit="1"/>
    </xf>
    <xf numFmtId="0" fontId="10" fillId="0" borderId="52" xfId="3" applyFont="1" applyBorder="1" applyAlignment="1">
      <alignment horizontal="center" vertical="center" shrinkToFit="1"/>
    </xf>
    <xf numFmtId="38" fontId="7" fillId="0" borderId="47" xfId="2" applyFont="1" applyBorder="1" applyAlignment="1">
      <alignment horizontal="center" vertical="center"/>
    </xf>
    <xf numFmtId="0" fontId="7" fillId="0" borderId="48" xfId="3" applyFont="1" applyBorder="1" applyAlignment="1">
      <alignment horizontal="center" vertical="center"/>
    </xf>
    <xf numFmtId="38" fontId="10" fillId="0" borderId="2" xfId="2" applyFont="1" applyBorder="1" applyAlignment="1">
      <alignment horizontal="center" vertical="center" shrinkToFit="1"/>
    </xf>
    <xf numFmtId="0" fontId="10" fillId="0" borderId="2" xfId="3" applyFont="1" applyBorder="1" applyAlignment="1">
      <alignment horizontal="center" vertical="center" shrinkToFit="1"/>
    </xf>
    <xf numFmtId="38" fontId="12" fillId="0" borderId="40" xfId="2" applyFont="1" applyBorder="1" applyAlignment="1">
      <alignment horizontal="left" vertical="center" wrapText="1"/>
    </xf>
    <xf numFmtId="38" fontId="12" fillId="0" borderId="40" xfId="2" applyFont="1" applyBorder="1" applyAlignment="1">
      <alignment horizontal="left" vertical="center"/>
    </xf>
    <xf numFmtId="38" fontId="12" fillId="0" borderId="17" xfId="2" applyFont="1" applyBorder="1" applyAlignment="1">
      <alignment horizontal="left" vertical="center"/>
    </xf>
    <xf numFmtId="38" fontId="7" fillId="0" borderId="43" xfId="2" applyFont="1" applyBorder="1" applyAlignment="1">
      <alignment horizontal="center" vertical="center"/>
    </xf>
    <xf numFmtId="38" fontId="7" fillId="0" borderId="44" xfId="2" applyFont="1" applyBorder="1" applyAlignment="1">
      <alignment horizontal="center" vertical="center"/>
    </xf>
    <xf numFmtId="0" fontId="7" fillId="0" borderId="2" xfId="2" applyNumberFormat="1" applyFont="1" applyBorder="1" applyAlignment="1">
      <alignment horizontal="center" vertical="center" wrapText="1" shrinkToFit="1"/>
    </xf>
    <xf numFmtId="0" fontId="7" fillId="0" borderId="2" xfId="2" applyNumberFormat="1" applyFont="1" applyBorder="1" applyAlignment="1">
      <alignment horizontal="center" vertical="center" shrinkToFit="1"/>
    </xf>
    <xf numFmtId="38" fontId="12" fillId="0" borderId="17" xfId="2" applyFont="1" applyBorder="1" applyAlignment="1">
      <alignment horizontal="left" vertical="center" wrapText="1"/>
    </xf>
    <xf numFmtId="38" fontId="12" fillId="0" borderId="26" xfId="2" applyFont="1" applyBorder="1" applyAlignment="1">
      <alignment horizontal="left" vertical="center"/>
    </xf>
    <xf numFmtId="38" fontId="7" fillId="0" borderId="18" xfId="2" applyFont="1" applyBorder="1" applyAlignment="1">
      <alignment horizontal="center" vertical="center"/>
    </xf>
    <xf numFmtId="38" fontId="7" fillId="0" borderId="9" xfId="2" applyFont="1" applyBorder="1" applyAlignment="1">
      <alignment horizontal="center" vertical="center"/>
    </xf>
    <xf numFmtId="38" fontId="7" fillId="0" borderId="41" xfId="2" applyFont="1" applyBorder="1" applyAlignment="1">
      <alignment horizontal="center" vertical="center"/>
    </xf>
    <xf numFmtId="38" fontId="7" fillId="0" borderId="42" xfId="2" applyFont="1" applyBorder="1" applyAlignment="1">
      <alignment horizontal="center" vertical="center"/>
    </xf>
  </cellXfs>
  <cellStyles count="5">
    <cellStyle name="桁区切り" xfId="1" builtinId="6"/>
    <cellStyle name="桁区切り 6" xfId="2" xr:uid="{5BF1F0B3-2E31-40E3-AE3C-0E6AEBFB593A}"/>
    <cellStyle name="標準" xfId="0" builtinId="0"/>
    <cellStyle name="標準 3" xfId="4" xr:uid="{9EFB3DE7-4B3E-41BF-B722-BE71CFB3F6D2}"/>
    <cellStyle name="標準_13推移2006" xfId="3" xr:uid="{F2C50EAB-47A5-4B82-B9D6-58807DD03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1815-75FC-481A-AA67-D6C553C92C18}">
  <sheetPr codeName="Sheet2"/>
  <dimension ref="A1:Y85"/>
  <sheetViews>
    <sheetView showGridLines="0" tabSelected="1" zoomScaleNormal="100" zoomScaleSheetLayoutView="90" zoomScalePageLayoutView="90" workbookViewId="0">
      <selection activeCell="F6" sqref="F6"/>
    </sheetView>
  </sheetViews>
  <sheetFormatPr defaultColWidth="9" defaultRowHeight="9.5"/>
  <cols>
    <col min="1" max="1" width="3.7265625" style="4" customWidth="1"/>
    <col min="2" max="2" width="2.36328125" style="4" customWidth="1"/>
    <col min="3" max="3" width="4.6328125" style="4" customWidth="1"/>
    <col min="4" max="8" width="6" style="4" customWidth="1"/>
    <col min="9" max="12" width="4" style="4" hidden="1" customWidth="1"/>
    <col min="13" max="13" width="6.08984375" style="4" customWidth="1"/>
    <col min="14" max="17" width="4.90625" style="4" hidden="1" customWidth="1"/>
    <col min="18" max="19" width="5.90625" style="7" customWidth="1"/>
    <col min="20" max="25" width="5.90625" style="8" customWidth="1"/>
    <col min="26" max="16384" width="9" style="4"/>
  </cols>
  <sheetData>
    <row r="1" spans="1:25" ht="22.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2"/>
      <c r="K1" s="2"/>
      <c r="N1" s="5"/>
      <c r="O1" s="5"/>
      <c r="P1" s="5"/>
      <c r="Q1" s="5"/>
      <c r="R1" s="5"/>
      <c r="S1" s="5"/>
      <c r="T1" s="5"/>
      <c r="U1" s="6"/>
      <c r="V1" s="4"/>
      <c r="W1" s="6"/>
      <c r="X1" s="6"/>
      <c r="Y1" s="6" t="s">
        <v>1</v>
      </c>
    </row>
    <row r="2" spans="1:25" ht="16.5" hidden="1" customHeight="1">
      <c r="F2" s="2"/>
      <c r="V2" s="4"/>
    </row>
    <row r="3" spans="1:25" ht="17" customHeight="1">
      <c r="A3" s="9" t="s">
        <v>2</v>
      </c>
      <c r="B3" s="10"/>
      <c r="C3" s="10"/>
      <c r="G3" s="11"/>
      <c r="R3" s="12"/>
      <c r="S3" s="13"/>
      <c r="T3" s="13"/>
      <c r="U3" s="4"/>
      <c r="V3" s="4"/>
      <c r="W3" s="12"/>
      <c r="X3" s="12"/>
      <c r="Y3" s="14" t="s">
        <v>3</v>
      </c>
    </row>
    <row r="4" spans="1:25" s="21" customFormat="1" ht="20.5" customHeight="1">
      <c r="A4" s="296" t="s">
        <v>4</v>
      </c>
      <c r="B4" s="297"/>
      <c r="C4" s="297"/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>
        <v>21</v>
      </c>
      <c r="J4" s="15">
        <v>22</v>
      </c>
      <c r="K4" s="15">
        <v>23</v>
      </c>
      <c r="L4" s="15">
        <v>24</v>
      </c>
      <c r="M4" s="15" t="s">
        <v>10</v>
      </c>
      <c r="N4" s="16" t="s">
        <v>11</v>
      </c>
      <c r="O4" s="17" t="s">
        <v>12</v>
      </c>
      <c r="P4" s="17" t="s">
        <v>13</v>
      </c>
      <c r="Q4" s="17" t="s">
        <v>14</v>
      </c>
      <c r="R4" s="17" t="s">
        <v>15</v>
      </c>
      <c r="S4" s="18" t="s">
        <v>16</v>
      </c>
      <c r="T4" s="18" t="s">
        <v>17</v>
      </c>
      <c r="U4" s="18" t="s">
        <v>18</v>
      </c>
      <c r="V4" s="18" t="s">
        <v>19</v>
      </c>
      <c r="W4" s="18" t="s">
        <v>20</v>
      </c>
      <c r="X4" s="19" t="s">
        <v>21</v>
      </c>
      <c r="Y4" s="20" t="s">
        <v>22</v>
      </c>
    </row>
    <row r="5" spans="1:25" s="21" customFormat="1" ht="19.5" customHeight="1">
      <c r="A5" s="298" t="s">
        <v>23</v>
      </c>
      <c r="B5" s="298"/>
      <c r="C5" s="298"/>
      <c r="D5" s="22">
        <v>1</v>
      </c>
      <c r="E5" s="22">
        <v>1</v>
      </c>
      <c r="F5" s="22">
        <v>1</v>
      </c>
      <c r="G5" s="23">
        <v>1</v>
      </c>
      <c r="H5" s="23">
        <v>1</v>
      </c>
      <c r="I5" s="23">
        <v>1</v>
      </c>
      <c r="J5" s="23">
        <v>1</v>
      </c>
      <c r="K5" s="23">
        <v>1</v>
      </c>
      <c r="L5" s="23">
        <v>1</v>
      </c>
      <c r="M5" s="24">
        <v>1</v>
      </c>
      <c r="N5" s="25">
        <v>1</v>
      </c>
      <c r="O5" s="26">
        <v>1</v>
      </c>
      <c r="P5" s="26">
        <v>1</v>
      </c>
      <c r="Q5" s="26">
        <v>1</v>
      </c>
      <c r="R5" s="26">
        <v>1</v>
      </c>
      <c r="S5" s="27">
        <v>1</v>
      </c>
      <c r="T5" s="27">
        <v>1</v>
      </c>
      <c r="U5" s="27">
        <v>1</v>
      </c>
      <c r="V5" s="27">
        <v>1</v>
      </c>
      <c r="W5" s="27">
        <v>1</v>
      </c>
      <c r="X5" s="28">
        <v>1</v>
      </c>
      <c r="Y5" s="29">
        <v>1</v>
      </c>
    </row>
    <row r="6" spans="1:25" s="21" customFormat="1" ht="19.5" customHeight="1">
      <c r="A6" s="298" t="s">
        <v>24</v>
      </c>
      <c r="B6" s="298"/>
      <c r="C6" s="298"/>
      <c r="D6" s="22">
        <v>20</v>
      </c>
      <c r="E6" s="22">
        <v>28</v>
      </c>
      <c r="F6" s="22">
        <v>29</v>
      </c>
      <c r="G6" s="23">
        <v>56</v>
      </c>
      <c r="H6" s="23">
        <v>71</v>
      </c>
      <c r="I6" s="23">
        <v>72</v>
      </c>
      <c r="J6" s="23">
        <v>73</v>
      </c>
      <c r="K6" s="23">
        <v>75</v>
      </c>
      <c r="L6" s="23">
        <v>75</v>
      </c>
      <c r="M6" s="24">
        <v>76</v>
      </c>
      <c r="N6" s="25">
        <v>76</v>
      </c>
      <c r="O6" s="26">
        <v>76</v>
      </c>
      <c r="P6" s="26">
        <v>76</v>
      </c>
      <c r="Q6" s="26">
        <v>76</v>
      </c>
      <c r="R6" s="26">
        <v>76</v>
      </c>
      <c r="S6" s="27">
        <v>76</v>
      </c>
      <c r="T6" s="27">
        <v>76</v>
      </c>
      <c r="U6" s="27">
        <v>76</v>
      </c>
      <c r="V6" s="27">
        <v>76</v>
      </c>
      <c r="W6" s="27">
        <v>76</v>
      </c>
      <c r="X6" s="28">
        <v>76</v>
      </c>
      <c r="Y6" s="29">
        <v>76</v>
      </c>
    </row>
    <row r="7" spans="1:25" s="21" customFormat="1" ht="19.5" customHeight="1">
      <c r="A7" s="298" t="s">
        <v>25</v>
      </c>
      <c r="B7" s="298"/>
      <c r="C7" s="298"/>
      <c r="D7" s="22">
        <v>18</v>
      </c>
      <c r="E7" s="22">
        <v>27</v>
      </c>
      <c r="F7" s="22">
        <v>35</v>
      </c>
      <c r="G7" s="23">
        <v>41</v>
      </c>
      <c r="H7" s="23">
        <v>34</v>
      </c>
      <c r="I7" s="23">
        <v>35</v>
      </c>
      <c r="J7" s="23">
        <v>34</v>
      </c>
      <c r="K7" s="23">
        <v>34</v>
      </c>
      <c r="L7" s="23">
        <v>35</v>
      </c>
      <c r="M7" s="24">
        <v>36</v>
      </c>
      <c r="N7" s="25">
        <v>36</v>
      </c>
      <c r="O7" s="26">
        <v>37</v>
      </c>
      <c r="P7" s="26">
        <v>38</v>
      </c>
      <c r="Q7" s="26">
        <v>38</v>
      </c>
      <c r="R7" s="26">
        <v>39</v>
      </c>
      <c r="S7" s="27">
        <v>39</v>
      </c>
      <c r="T7" s="27">
        <v>39</v>
      </c>
      <c r="U7" s="27">
        <v>39</v>
      </c>
      <c r="V7" s="26">
        <v>41</v>
      </c>
      <c r="W7" s="26">
        <v>42</v>
      </c>
      <c r="X7" s="30">
        <v>42</v>
      </c>
      <c r="Y7" s="31">
        <v>42</v>
      </c>
    </row>
    <row r="8" spans="1:25" s="21" customFormat="1" ht="19.5" customHeight="1">
      <c r="A8" s="298" t="s">
        <v>26</v>
      </c>
      <c r="B8" s="298"/>
      <c r="C8" s="298"/>
      <c r="D8" s="22">
        <v>2</v>
      </c>
      <c r="E8" s="22">
        <v>2</v>
      </c>
      <c r="F8" s="22">
        <v>2</v>
      </c>
      <c r="G8" s="23">
        <v>2</v>
      </c>
      <c r="H8" s="23">
        <v>1</v>
      </c>
      <c r="I8" s="23">
        <v>1</v>
      </c>
      <c r="J8" s="23">
        <v>1</v>
      </c>
      <c r="K8" s="23">
        <v>1</v>
      </c>
      <c r="L8" s="23">
        <v>1</v>
      </c>
      <c r="M8" s="24">
        <v>1</v>
      </c>
      <c r="N8" s="25">
        <v>1</v>
      </c>
      <c r="O8" s="26">
        <v>1</v>
      </c>
      <c r="P8" s="26">
        <v>1</v>
      </c>
      <c r="Q8" s="26">
        <v>1</v>
      </c>
      <c r="R8" s="26">
        <v>1</v>
      </c>
      <c r="S8" s="27">
        <v>1</v>
      </c>
      <c r="T8" s="27">
        <v>1</v>
      </c>
      <c r="U8" s="27">
        <v>1</v>
      </c>
      <c r="V8" s="27">
        <v>1</v>
      </c>
      <c r="W8" s="27">
        <v>1</v>
      </c>
      <c r="X8" s="28">
        <v>1</v>
      </c>
      <c r="Y8" s="29">
        <v>1</v>
      </c>
    </row>
    <row r="9" spans="1:25" s="21" customFormat="1" ht="19.5" customHeight="1">
      <c r="A9" s="298" t="s">
        <v>27</v>
      </c>
      <c r="B9" s="298"/>
      <c r="C9" s="298"/>
      <c r="D9" s="22">
        <f t="shared" ref="D9:V9" si="0">SUM(D5:D8)</f>
        <v>41</v>
      </c>
      <c r="E9" s="22">
        <f t="shared" si="0"/>
        <v>58</v>
      </c>
      <c r="F9" s="22">
        <f t="shared" si="0"/>
        <v>67</v>
      </c>
      <c r="G9" s="22">
        <f t="shared" si="0"/>
        <v>100</v>
      </c>
      <c r="H9" s="22">
        <f t="shared" si="0"/>
        <v>107</v>
      </c>
      <c r="I9" s="22">
        <f t="shared" si="0"/>
        <v>109</v>
      </c>
      <c r="J9" s="22">
        <f t="shared" si="0"/>
        <v>109</v>
      </c>
      <c r="K9" s="22">
        <f t="shared" si="0"/>
        <v>111</v>
      </c>
      <c r="L9" s="22">
        <f t="shared" si="0"/>
        <v>112</v>
      </c>
      <c r="M9" s="22">
        <f t="shared" si="0"/>
        <v>114</v>
      </c>
      <c r="N9" s="32">
        <f t="shared" si="0"/>
        <v>114</v>
      </c>
      <c r="O9" s="33">
        <f t="shared" si="0"/>
        <v>115</v>
      </c>
      <c r="P9" s="33">
        <f t="shared" si="0"/>
        <v>116</v>
      </c>
      <c r="Q9" s="33">
        <f t="shared" si="0"/>
        <v>116</v>
      </c>
      <c r="R9" s="33">
        <f t="shared" si="0"/>
        <v>117</v>
      </c>
      <c r="S9" s="33">
        <f t="shared" si="0"/>
        <v>117</v>
      </c>
      <c r="T9" s="33">
        <f t="shared" si="0"/>
        <v>117</v>
      </c>
      <c r="U9" s="33">
        <f t="shared" si="0"/>
        <v>117</v>
      </c>
      <c r="V9" s="33">
        <f t="shared" si="0"/>
        <v>119</v>
      </c>
      <c r="W9" s="33">
        <v>120</v>
      </c>
      <c r="X9" s="34">
        <v>120</v>
      </c>
      <c r="Y9" s="35">
        <v>120</v>
      </c>
    </row>
    <row r="10" spans="1:25" s="45" customFormat="1" ht="21" customHeight="1">
      <c r="A10" s="314" t="s">
        <v>28</v>
      </c>
      <c r="B10" s="315"/>
      <c r="C10" s="315"/>
      <c r="D10" s="36">
        <v>25.6</v>
      </c>
      <c r="E10" s="36">
        <v>35.5</v>
      </c>
      <c r="F10" s="36">
        <v>42.5</v>
      </c>
      <c r="G10" s="37">
        <v>45.8</v>
      </c>
      <c r="H10" s="37">
        <v>64.2</v>
      </c>
      <c r="I10" s="37">
        <v>66.2</v>
      </c>
      <c r="J10" s="37">
        <v>67.5</v>
      </c>
      <c r="K10" s="37">
        <v>67.5</v>
      </c>
      <c r="L10" s="37">
        <v>68.8</v>
      </c>
      <c r="M10" s="38">
        <v>68.8</v>
      </c>
      <c r="N10" s="39">
        <v>68.8</v>
      </c>
      <c r="O10" s="40">
        <v>68.8</v>
      </c>
      <c r="P10" s="40">
        <v>70.099999999999994</v>
      </c>
      <c r="Q10" s="40">
        <v>70.099999999999994</v>
      </c>
      <c r="R10" s="40">
        <v>71.400000000000006</v>
      </c>
      <c r="S10" s="41">
        <v>71.400000000000006</v>
      </c>
      <c r="T10" s="41">
        <v>71.400000000000006</v>
      </c>
      <c r="U10" s="41">
        <v>71.400000000000006</v>
      </c>
      <c r="V10" s="41">
        <v>72.7</v>
      </c>
      <c r="W10" s="42">
        <v>74</v>
      </c>
      <c r="X10" s="43">
        <v>74.025974025974008</v>
      </c>
      <c r="Y10" s="44">
        <v>74.025974025974008</v>
      </c>
    </row>
    <row r="11" spans="1:25" ht="10.5" customHeight="1">
      <c r="A11" s="4" t="s">
        <v>29</v>
      </c>
    </row>
    <row r="12" spans="1:25" ht="10.5" customHeight="1">
      <c r="A12" s="4" t="s">
        <v>30</v>
      </c>
    </row>
    <row r="13" spans="1:25" ht="10.5" customHeight="1">
      <c r="A13" s="4" t="s">
        <v>31</v>
      </c>
    </row>
    <row r="14" spans="1:25" ht="11.5" customHeight="1"/>
    <row r="15" spans="1:25" ht="17" customHeight="1">
      <c r="A15" s="9" t="s">
        <v>32</v>
      </c>
      <c r="B15" s="10"/>
      <c r="C15" s="10"/>
      <c r="Q15" s="13"/>
      <c r="R15" s="13"/>
      <c r="S15" s="13"/>
      <c r="T15" s="13"/>
      <c r="U15" s="12"/>
      <c r="V15" s="4"/>
      <c r="W15" s="12"/>
      <c r="X15" s="12"/>
      <c r="Y15" s="14" t="s">
        <v>33</v>
      </c>
    </row>
    <row r="16" spans="1:25" ht="20.5" customHeight="1">
      <c r="A16" s="296" t="s">
        <v>4</v>
      </c>
      <c r="B16" s="297"/>
      <c r="C16" s="297"/>
      <c r="D16" s="46" t="s">
        <v>5</v>
      </c>
      <c r="E16" s="46" t="s">
        <v>6</v>
      </c>
      <c r="F16" s="46" t="s">
        <v>7</v>
      </c>
      <c r="G16" s="46" t="s">
        <v>8</v>
      </c>
      <c r="H16" s="46" t="s">
        <v>9</v>
      </c>
      <c r="I16" s="46">
        <v>21</v>
      </c>
      <c r="J16" s="46">
        <v>22</v>
      </c>
      <c r="K16" s="46">
        <v>23</v>
      </c>
      <c r="L16" s="46">
        <v>24</v>
      </c>
      <c r="M16" s="46" t="s">
        <v>10</v>
      </c>
      <c r="N16" s="47" t="s">
        <v>11</v>
      </c>
      <c r="O16" s="48" t="s">
        <v>12</v>
      </c>
      <c r="P16" s="48" t="s">
        <v>13</v>
      </c>
      <c r="Q16" s="48" t="s">
        <v>14</v>
      </c>
      <c r="R16" s="48" t="s">
        <v>15</v>
      </c>
      <c r="S16" s="49" t="s">
        <v>16</v>
      </c>
      <c r="T16" s="49" t="s">
        <v>17</v>
      </c>
      <c r="U16" s="49" t="s">
        <v>18</v>
      </c>
      <c r="V16" s="49" t="s">
        <v>19</v>
      </c>
      <c r="W16" s="49" t="s">
        <v>20</v>
      </c>
      <c r="X16" s="50" t="s">
        <v>21</v>
      </c>
      <c r="Y16" s="51" t="s">
        <v>22</v>
      </c>
    </row>
    <row r="17" spans="1:25" ht="19.5" customHeight="1">
      <c r="A17" s="52" t="s">
        <v>34</v>
      </c>
      <c r="B17" s="53"/>
      <c r="C17" s="53"/>
      <c r="D17" s="54">
        <v>14497</v>
      </c>
      <c r="E17" s="54">
        <v>20343</v>
      </c>
      <c r="F17" s="54">
        <v>25792</v>
      </c>
      <c r="G17" s="54">
        <v>22995</v>
      </c>
      <c r="H17" s="55">
        <v>21761</v>
      </c>
      <c r="I17" s="55">
        <v>25645</v>
      </c>
      <c r="J17" s="55">
        <v>22894</v>
      </c>
      <c r="K17" s="55">
        <v>25067</v>
      </c>
      <c r="L17" s="55">
        <v>23231</v>
      </c>
      <c r="M17" s="55">
        <v>23502</v>
      </c>
      <c r="N17" s="56">
        <v>22166</v>
      </c>
      <c r="O17" s="57">
        <v>29474</v>
      </c>
      <c r="P17" s="57">
        <v>25872</v>
      </c>
      <c r="Q17" s="57">
        <v>24359</v>
      </c>
      <c r="R17" s="57">
        <v>26444</v>
      </c>
      <c r="S17" s="58">
        <v>29474</v>
      </c>
      <c r="T17" s="57">
        <v>27653</v>
      </c>
      <c r="U17" s="59">
        <v>30661</v>
      </c>
      <c r="V17" s="59">
        <v>29266</v>
      </c>
      <c r="W17" s="60">
        <v>28680</v>
      </c>
      <c r="X17" s="61">
        <v>32149.098999999998</v>
      </c>
      <c r="Y17" s="62">
        <v>178460.573</v>
      </c>
    </row>
    <row r="18" spans="1:25" ht="19.5" customHeight="1">
      <c r="A18" s="316" t="s">
        <v>35</v>
      </c>
      <c r="B18" s="318" t="s">
        <v>36</v>
      </c>
      <c r="C18" s="63" t="s">
        <v>37</v>
      </c>
      <c r="D18" s="64">
        <v>2</v>
      </c>
      <c r="E18" s="65">
        <v>0.3</v>
      </c>
      <c r="F18" s="66">
        <v>0.19600000000000001</v>
      </c>
      <c r="G18" s="67">
        <v>0.21</v>
      </c>
      <c r="H18" s="68">
        <v>0.11</v>
      </c>
      <c r="I18" s="68">
        <v>0.15662742512207262</v>
      </c>
      <c r="J18" s="68">
        <v>0.18</v>
      </c>
      <c r="K18" s="68">
        <v>0.39</v>
      </c>
      <c r="L18" s="68">
        <v>0.26</v>
      </c>
      <c r="M18" s="68">
        <v>0.26</v>
      </c>
      <c r="N18" s="69">
        <v>0.42</v>
      </c>
      <c r="O18" s="70">
        <v>0.42</v>
      </c>
      <c r="P18" s="70">
        <v>0.40858496951430756</v>
      </c>
      <c r="Q18" s="70">
        <v>0.39</v>
      </c>
      <c r="R18" s="71">
        <v>0.49</v>
      </c>
      <c r="S18" s="72">
        <v>0.34</v>
      </c>
      <c r="T18" s="70">
        <v>0.55000000000000004</v>
      </c>
      <c r="U18" s="73">
        <v>0.4</v>
      </c>
      <c r="V18" s="74">
        <v>0.44</v>
      </c>
      <c r="W18" s="74">
        <v>0.53455176917859759</v>
      </c>
      <c r="X18" s="75">
        <v>0.38746324045154185</v>
      </c>
      <c r="Y18" s="76">
        <v>99.079912253279417</v>
      </c>
    </row>
    <row r="19" spans="1:25" ht="19.5" customHeight="1">
      <c r="A19" s="317"/>
      <c r="B19" s="319"/>
      <c r="C19" s="63" t="s">
        <v>38</v>
      </c>
      <c r="D19" s="77">
        <v>22.5</v>
      </c>
      <c r="E19" s="78">
        <v>19</v>
      </c>
      <c r="F19" s="77">
        <v>28.9</v>
      </c>
      <c r="G19" s="79">
        <v>29.4</v>
      </c>
      <c r="H19" s="80">
        <v>27.6</v>
      </c>
      <c r="I19" s="80">
        <v>26.16770529181311</v>
      </c>
      <c r="J19" s="80">
        <v>22.8</v>
      </c>
      <c r="K19" s="80">
        <v>22</v>
      </c>
      <c r="L19" s="80">
        <v>15.4</v>
      </c>
      <c r="M19" s="80">
        <v>25.5</v>
      </c>
      <c r="N19" s="81">
        <v>22.2</v>
      </c>
      <c r="O19" s="82">
        <v>19.47</v>
      </c>
      <c r="P19" s="82">
        <v>26.06458373629496</v>
      </c>
      <c r="Q19" s="82">
        <v>29.55</v>
      </c>
      <c r="R19" s="82">
        <v>30.3</v>
      </c>
      <c r="S19" s="83">
        <v>27.6</v>
      </c>
      <c r="T19" s="82">
        <v>28.9</v>
      </c>
      <c r="U19" s="84">
        <v>28.3</v>
      </c>
      <c r="V19" s="84">
        <v>29.4</v>
      </c>
      <c r="W19" s="84">
        <v>24.692133264877018</v>
      </c>
      <c r="X19" s="85">
        <v>26.792246017680071</v>
      </c>
      <c r="Y19" s="86">
        <v>23.768913503502013</v>
      </c>
    </row>
    <row r="20" spans="1:25" ht="19.5" customHeight="1">
      <c r="A20" s="317"/>
      <c r="B20" s="87" t="s">
        <v>39</v>
      </c>
      <c r="C20" s="88" t="s">
        <v>40</v>
      </c>
      <c r="D20" s="89">
        <v>25.2</v>
      </c>
      <c r="E20" s="89">
        <v>29.6</v>
      </c>
      <c r="F20" s="89">
        <v>32.6</v>
      </c>
      <c r="G20" s="90">
        <v>30.1</v>
      </c>
      <c r="H20" s="91">
        <v>28.6</v>
      </c>
      <c r="I20" s="91">
        <v>29.853831102643035</v>
      </c>
      <c r="J20" s="91">
        <v>26.1</v>
      </c>
      <c r="K20" s="91">
        <v>23.1</v>
      </c>
      <c r="L20" s="91">
        <v>23.1</v>
      </c>
      <c r="M20" s="91">
        <v>28.6</v>
      </c>
      <c r="N20" s="92">
        <v>21.4</v>
      </c>
      <c r="O20" s="93">
        <v>24.5</v>
      </c>
      <c r="P20" s="93">
        <v>25.891698836644494</v>
      </c>
      <c r="Q20" s="93">
        <v>26.65</v>
      </c>
      <c r="R20" s="94">
        <v>29</v>
      </c>
      <c r="S20" s="95">
        <v>27.8</v>
      </c>
      <c r="T20" s="93">
        <v>27.8</v>
      </c>
      <c r="U20" s="96">
        <v>26.7</v>
      </c>
      <c r="V20" s="96">
        <v>25.8</v>
      </c>
      <c r="W20" s="96">
        <v>29.792185567921749</v>
      </c>
      <c r="X20" s="97">
        <v>26.032283172020243</v>
      </c>
      <c r="Y20" s="98">
        <v>20.399154481814882</v>
      </c>
    </row>
    <row r="21" spans="1:25" ht="19.5" customHeight="1">
      <c r="A21" s="99" t="s">
        <v>41</v>
      </c>
      <c r="B21" s="100"/>
      <c r="C21" s="101"/>
      <c r="D21" s="102">
        <v>1259</v>
      </c>
      <c r="E21" s="102">
        <v>2016</v>
      </c>
      <c r="F21" s="102">
        <v>2450</v>
      </c>
      <c r="G21" s="103">
        <v>2505</v>
      </c>
      <c r="H21" s="104">
        <v>3028</v>
      </c>
      <c r="I21" s="104">
        <v>2795</v>
      </c>
      <c r="J21" s="104">
        <v>4230</v>
      </c>
      <c r="K21" s="104">
        <v>4534</v>
      </c>
      <c r="L21" s="104">
        <v>3489</v>
      </c>
      <c r="M21" s="104">
        <v>2226</v>
      </c>
      <c r="N21" s="105">
        <v>2442</v>
      </c>
      <c r="O21" s="106">
        <v>2038</v>
      </c>
      <c r="P21" s="106">
        <v>2574</v>
      </c>
      <c r="Q21" s="106">
        <v>2749</v>
      </c>
      <c r="R21" s="106">
        <v>2813</v>
      </c>
      <c r="S21" s="107">
        <v>2761</v>
      </c>
      <c r="T21" s="106">
        <v>3329</v>
      </c>
      <c r="U21" s="108">
        <v>3233</v>
      </c>
      <c r="V21" s="108">
        <v>3269</v>
      </c>
      <c r="W21" s="109">
        <v>3816</v>
      </c>
      <c r="X21" s="110">
        <v>4044.9969999999998</v>
      </c>
      <c r="Y21" s="111">
        <v>4992.03</v>
      </c>
    </row>
    <row r="22" spans="1:25" ht="19.5" customHeight="1">
      <c r="A22" s="309" t="s">
        <v>42</v>
      </c>
      <c r="B22" s="320" t="s">
        <v>43</v>
      </c>
      <c r="C22" s="63" t="s">
        <v>37</v>
      </c>
      <c r="D22" s="112">
        <v>7</v>
      </c>
      <c r="E22" s="112">
        <v>29.9</v>
      </c>
      <c r="F22" s="112">
        <v>36.200000000000003</v>
      </c>
      <c r="G22" s="113">
        <v>34.5</v>
      </c>
      <c r="H22" s="114">
        <v>45</v>
      </c>
      <c r="I22" s="114">
        <v>35.713974348227012</v>
      </c>
      <c r="J22" s="114">
        <v>30.9</v>
      </c>
      <c r="K22" s="114">
        <v>17.899999999999999</v>
      </c>
      <c r="L22" s="114">
        <v>23.2</v>
      </c>
      <c r="M22" s="114">
        <v>23.1</v>
      </c>
      <c r="N22" s="115">
        <v>14.2</v>
      </c>
      <c r="O22" s="116">
        <v>14.2</v>
      </c>
      <c r="P22" s="116">
        <v>16.228305532192362</v>
      </c>
      <c r="Q22" s="116">
        <v>28.371110205919241</v>
      </c>
      <c r="R22" s="116">
        <v>17.399999999999999</v>
      </c>
      <c r="S22" s="117">
        <v>25.3</v>
      </c>
      <c r="T22" s="116">
        <v>15.4</v>
      </c>
      <c r="U22" s="118">
        <v>36.200000000000003</v>
      </c>
      <c r="V22" s="118">
        <v>22.5</v>
      </c>
      <c r="W22" s="118">
        <v>22.850740084302142</v>
      </c>
      <c r="X22" s="119">
        <v>25.11011611225679</v>
      </c>
      <c r="Y22" s="120">
        <v>0.14449619638019034</v>
      </c>
    </row>
    <row r="23" spans="1:25" ht="19.5" customHeight="1">
      <c r="A23" s="310"/>
      <c r="B23" s="321"/>
      <c r="C23" s="63" t="s">
        <v>38</v>
      </c>
      <c r="D23" s="112">
        <v>8.8000000000000007</v>
      </c>
      <c r="E23" s="112">
        <v>9.8000000000000007</v>
      </c>
      <c r="F23" s="112">
        <v>8.48</v>
      </c>
      <c r="G23" s="113">
        <v>9.6</v>
      </c>
      <c r="H23" s="114">
        <v>11.1</v>
      </c>
      <c r="I23" s="114">
        <v>9.3042193615735229</v>
      </c>
      <c r="J23" s="114">
        <v>18.8</v>
      </c>
      <c r="K23" s="114">
        <v>18.2</v>
      </c>
      <c r="L23" s="114">
        <v>14.3</v>
      </c>
      <c r="M23" s="114">
        <v>8.5</v>
      </c>
      <c r="N23" s="115">
        <v>10</v>
      </c>
      <c r="O23" s="116">
        <v>10.8</v>
      </c>
      <c r="P23" s="116">
        <v>8.9822244939815743</v>
      </c>
      <c r="Q23" s="116">
        <v>9.6938453008824581</v>
      </c>
      <c r="R23" s="116">
        <v>10.199999999999999</v>
      </c>
      <c r="S23" s="117">
        <v>10</v>
      </c>
      <c r="T23" s="116">
        <v>11.4</v>
      </c>
      <c r="U23" s="118">
        <v>9.5</v>
      </c>
      <c r="V23" s="118">
        <v>10</v>
      </c>
      <c r="W23" s="118">
        <v>13.8</v>
      </c>
      <c r="X23" s="119">
        <v>12.80891090327701</v>
      </c>
      <c r="Y23" s="120">
        <v>16.663301987780699</v>
      </c>
    </row>
    <row r="24" spans="1:25" ht="19.5" customHeight="1">
      <c r="A24" s="311"/>
      <c r="B24" s="87" t="s">
        <v>39</v>
      </c>
      <c r="C24" s="88" t="s">
        <v>40</v>
      </c>
      <c r="D24" s="121">
        <v>10.9</v>
      </c>
      <c r="E24" s="121">
        <v>8.5</v>
      </c>
      <c r="F24" s="121">
        <v>10.3</v>
      </c>
      <c r="G24" s="122">
        <v>13.9</v>
      </c>
      <c r="H24" s="123">
        <v>25</v>
      </c>
      <c r="I24" s="123">
        <v>17.447780389374252</v>
      </c>
      <c r="J24" s="123">
        <v>15.6</v>
      </c>
      <c r="K24" s="123">
        <v>17.100000000000001</v>
      </c>
      <c r="L24" s="123">
        <v>17.600000000000001</v>
      </c>
      <c r="M24" s="123">
        <v>11.8</v>
      </c>
      <c r="N24" s="124">
        <v>14.7</v>
      </c>
      <c r="O24" s="125">
        <v>14.6</v>
      </c>
      <c r="P24" s="125">
        <v>13.351577043329074</v>
      </c>
      <c r="Q24" s="125">
        <v>15.171539720663576</v>
      </c>
      <c r="R24" s="125">
        <v>10.9</v>
      </c>
      <c r="S24" s="126">
        <v>12.2</v>
      </c>
      <c r="T24" s="125">
        <v>12</v>
      </c>
      <c r="U24" s="127">
        <v>12.8</v>
      </c>
      <c r="V24" s="127">
        <v>14.2</v>
      </c>
      <c r="W24" s="127">
        <v>10.457580611990139</v>
      </c>
      <c r="X24" s="128">
        <v>10.702852420564342</v>
      </c>
      <c r="Y24" s="129">
        <v>11.673630258272116</v>
      </c>
    </row>
    <row r="25" spans="1:25" ht="19.5" customHeight="1">
      <c r="A25" s="99" t="s">
        <v>44</v>
      </c>
      <c r="B25" s="130"/>
      <c r="C25" s="131"/>
      <c r="D25" s="132">
        <v>585</v>
      </c>
      <c r="E25" s="132">
        <v>574</v>
      </c>
      <c r="F25" s="132">
        <v>641</v>
      </c>
      <c r="G25" s="133">
        <v>686</v>
      </c>
      <c r="H25" s="134">
        <v>714</v>
      </c>
      <c r="I25" s="134">
        <v>811</v>
      </c>
      <c r="J25" s="134">
        <v>730</v>
      </c>
      <c r="K25" s="134">
        <v>751</v>
      </c>
      <c r="L25" s="134">
        <v>717</v>
      </c>
      <c r="M25" s="134">
        <v>685</v>
      </c>
      <c r="N25" s="135">
        <v>649</v>
      </c>
      <c r="O25" s="136">
        <v>736</v>
      </c>
      <c r="P25" s="136">
        <v>807</v>
      </c>
      <c r="Q25" s="136">
        <v>726</v>
      </c>
      <c r="R25" s="136">
        <v>726</v>
      </c>
      <c r="S25" s="137">
        <v>736</v>
      </c>
      <c r="T25" s="136">
        <v>697</v>
      </c>
      <c r="U25" s="136">
        <v>640</v>
      </c>
      <c r="V25" s="136">
        <v>668</v>
      </c>
      <c r="W25" s="137">
        <v>765</v>
      </c>
      <c r="X25" s="138">
        <v>674.07600000000002</v>
      </c>
      <c r="Y25" s="139">
        <v>714.16600000000005</v>
      </c>
    </row>
    <row r="26" spans="1:25" ht="19.5" customHeight="1">
      <c r="A26" s="309" t="s">
        <v>45</v>
      </c>
      <c r="B26" s="312" t="s">
        <v>46</v>
      </c>
      <c r="C26" s="63" t="s">
        <v>37</v>
      </c>
      <c r="D26" s="112">
        <v>16.7</v>
      </c>
      <c r="E26" s="112">
        <v>37.799999999999997</v>
      </c>
      <c r="F26" s="112">
        <v>32.6</v>
      </c>
      <c r="G26" s="113">
        <v>35.9</v>
      </c>
      <c r="H26" s="114">
        <v>39.799999999999997</v>
      </c>
      <c r="I26" s="114">
        <v>37.735193600480713</v>
      </c>
      <c r="J26" s="114">
        <v>38.799999999999997</v>
      </c>
      <c r="K26" s="114">
        <v>31.1</v>
      </c>
      <c r="L26" s="114">
        <v>25.2</v>
      </c>
      <c r="M26" s="114">
        <v>23.8</v>
      </c>
      <c r="N26" s="115">
        <v>22.9</v>
      </c>
      <c r="O26" s="116">
        <v>25.5</v>
      </c>
      <c r="P26" s="116">
        <v>22.087333104030517</v>
      </c>
      <c r="Q26" s="116">
        <v>14.439139120701624</v>
      </c>
      <c r="R26" s="116">
        <v>26.7</v>
      </c>
      <c r="S26" s="117">
        <v>43.9</v>
      </c>
      <c r="T26" s="116">
        <v>23.9</v>
      </c>
      <c r="U26" s="116">
        <v>14.5</v>
      </c>
      <c r="V26" s="116">
        <v>29.8</v>
      </c>
      <c r="W26" s="116">
        <v>23.44849192560736</v>
      </c>
      <c r="X26" s="140">
        <v>25.866186103083123</v>
      </c>
      <c r="Y26" s="141">
        <v>21.720451265905812</v>
      </c>
    </row>
    <row r="27" spans="1:25" ht="19.5" customHeight="1">
      <c r="A27" s="310"/>
      <c r="B27" s="313"/>
      <c r="C27" s="63" t="s">
        <v>38</v>
      </c>
      <c r="D27" s="112">
        <v>25.8</v>
      </c>
      <c r="E27" s="112">
        <v>25.6</v>
      </c>
      <c r="F27" s="112">
        <v>24.9</v>
      </c>
      <c r="G27" s="113">
        <v>24</v>
      </c>
      <c r="H27" s="114">
        <v>24.4</v>
      </c>
      <c r="I27" s="114">
        <v>27.845985213877729</v>
      </c>
      <c r="J27" s="114">
        <v>14.8</v>
      </c>
      <c r="K27" s="114">
        <v>14</v>
      </c>
      <c r="L27" s="114">
        <v>18.899999999999999</v>
      </c>
      <c r="M27" s="114">
        <v>31.4</v>
      </c>
      <c r="N27" s="115">
        <v>26.9</v>
      </c>
      <c r="O27" s="116">
        <v>31.3</v>
      </c>
      <c r="P27" s="116">
        <v>31.020009902851836</v>
      </c>
      <c r="Q27" s="116">
        <v>27.03970681901005</v>
      </c>
      <c r="R27" s="116">
        <v>24.3</v>
      </c>
      <c r="S27" s="117">
        <v>23.1</v>
      </c>
      <c r="T27" s="116">
        <v>19</v>
      </c>
      <c r="U27" s="116">
        <v>17.7</v>
      </c>
      <c r="V27" s="116">
        <v>18.899999999999999</v>
      </c>
      <c r="W27" s="116">
        <v>15.309726260001543</v>
      </c>
      <c r="X27" s="140">
        <v>13.994832071855063</v>
      </c>
      <c r="Y27" s="141">
        <v>10.934898629786648</v>
      </c>
    </row>
    <row r="28" spans="1:25" ht="19.5" customHeight="1">
      <c r="A28" s="311"/>
      <c r="B28" s="87" t="s">
        <v>39</v>
      </c>
      <c r="C28" s="88" t="s">
        <v>40</v>
      </c>
      <c r="D28" s="121">
        <v>39.700000000000003</v>
      </c>
      <c r="E28" s="121">
        <v>32.6</v>
      </c>
      <c r="F28" s="121">
        <v>27</v>
      </c>
      <c r="G28" s="122">
        <v>36.200000000000003</v>
      </c>
      <c r="H28" s="123">
        <v>19.7</v>
      </c>
      <c r="I28" s="123">
        <v>30.710107967815819</v>
      </c>
      <c r="J28" s="123">
        <v>28</v>
      </c>
      <c r="K28" s="123">
        <v>33</v>
      </c>
      <c r="L28" s="123">
        <v>26.2</v>
      </c>
      <c r="M28" s="123">
        <v>30.5</v>
      </c>
      <c r="N28" s="124">
        <v>25.9</v>
      </c>
      <c r="O28" s="125">
        <v>31.6</v>
      </c>
      <c r="P28" s="125">
        <v>34.358506901792417</v>
      </c>
      <c r="Q28" s="125">
        <v>28.179283192891248</v>
      </c>
      <c r="R28" s="125">
        <v>31.1</v>
      </c>
      <c r="S28" s="126">
        <v>28.9</v>
      </c>
      <c r="T28" s="125">
        <v>28.1</v>
      </c>
      <c r="U28" s="125">
        <v>27.5</v>
      </c>
      <c r="V28" s="125">
        <v>22.6</v>
      </c>
      <c r="W28" s="125">
        <v>30.72960029967582</v>
      </c>
      <c r="X28" s="142">
        <v>24.608334077964745</v>
      </c>
      <c r="Y28" s="143">
        <v>28.96044272384356</v>
      </c>
    </row>
    <row r="29" spans="1:25" ht="10.5" customHeight="1">
      <c r="A29" s="144" t="s">
        <v>47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6"/>
      <c r="S29" s="146"/>
      <c r="T29" s="147"/>
      <c r="U29" s="147"/>
      <c r="V29" s="147"/>
      <c r="W29" s="147"/>
      <c r="X29" s="147"/>
      <c r="Y29" s="147"/>
    </row>
    <row r="30" spans="1:25" ht="11.5" customHeight="1">
      <c r="A30" s="144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6"/>
      <c r="S30" s="146"/>
      <c r="T30" s="147"/>
      <c r="U30" s="147"/>
      <c r="V30" s="147"/>
      <c r="W30" s="147"/>
      <c r="X30" s="147"/>
      <c r="Y30" s="147"/>
    </row>
    <row r="31" spans="1:25" s="151" customFormat="1" ht="17" customHeight="1">
      <c r="A31" s="9" t="s">
        <v>48</v>
      </c>
      <c r="B31" s="4"/>
      <c r="C31" s="4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8"/>
      <c r="Q31" s="148"/>
      <c r="R31" s="149"/>
      <c r="S31" s="149"/>
      <c r="T31" s="149"/>
      <c r="U31" s="150"/>
      <c r="W31" s="150"/>
      <c r="X31" s="150"/>
      <c r="Y31" s="14" t="s">
        <v>49</v>
      </c>
    </row>
    <row r="32" spans="1:25" s="151" customFormat="1" ht="20.5" customHeight="1">
      <c r="A32" s="296" t="s">
        <v>4</v>
      </c>
      <c r="B32" s="297"/>
      <c r="C32" s="297"/>
      <c r="D32" s="46" t="s">
        <v>5</v>
      </c>
      <c r="E32" s="46" t="s">
        <v>6</v>
      </c>
      <c r="F32" s="46" t="s">
        <v>7</v>
      </c>
      <c r="G32" s="46" t="s">
        <v>8</v>
      </c>
      <c r="H32" s="46" t="s">
        <v>9</v>
      </c>
      <c r="I32" s="46">
        <v>21</v>
      </c>
      <c r="J32" s="46">
        <v>22</v>
      </c>
      <c r="K32" s="46">
        <v>23</v>
      </c>
      <c r="L32" s="46">
        <v>24</v>
      </c>
      <c r="M32" s="46" t="s">
        <v>10</v>
      </c>
      <c r="N32" s="47" t="s">
        <v>11</v>
      </c>
      <c r="O32" s="48" t="s">
        <v>12</v>
      </c>
      <c r="P32" s="48" t="s">
        <v>13</v>
      </c>
      <c r="Q32" s="17" t="s">
        <v>14</v>
      </c>
      <c r="R32" s="17" t="s">
        <v>15</v>
      </c>
      <c r="S32" s="18" t="s">
        <v>16</v>
      </c>
      <c r="T32" s="18" t="s">
        <v>17</v>
      </c>
      <c r="U32" s="18" t="s">
        <v>18</v>
      </c>
      <c r="V32" s="18" t="s">
        <v>19</v>
      </c>
      <c r="W32" s="49" t="s">
        <v>20</v>
      </c>
      <c r="X32" s="50" t="s">
        <v>21</v>
      </c>
      <c r="Y32" s="51" t="s">
        <v>22</v>
      </c>
    </row>
    <row r="33" spans="1:25" s="151" customFormat="1" ht="19.5" customHeight="1">
      <c r="A33" s="298" t="s">
        <v>50</v>
      </c>
      <c r="B33" s="298"/>
      <c r="C33" s="298"/>
      <c r="D33" s="152">
        <v>17</v>
      </c>
      <c r="E33" s="152">
        <v>24</v>
      </c>
      <c r="F33" s="152">
        <v>16</v>
      </c>
      <c r="G33" s="152">
        <v>19</v>
      </c>
      <c r="H33" s="153">
        <v>16</v>
      </c>
      <c r="I33" s="153">
        <v>16</v>
      </c>
      <c r="J33" s="153">
        <v>15</v>
      </c>
      <c r="K33" s="153">
        <v>13</v>
      </c>
      <c r="L33" s="153">
        <v>10</v>
      </c>
      <c r="M33" s="153">
        <v>10</v>
      </c>
      <c r="N33" s="154">
        <v>9</v>
      </c>
      <c r="O33" s="155">
        <v>9</v>
      </c>
      <c r="P33" s="155">
        <v>11.664480674326741</v>
      </c>
      <c r="Q33" s="155">
        <v>13</v>
      </c>
      <c r="R33" s="156">
        <v>19</v>
      </c>
      <c r="S33" s="157">
        <v>18</v>
      </c>
      <c r="T33" s="155">
        <v>16.924140002414578</v>
      </c>
      <c r="U33" s="158">
        <v>16</v>
      </c>
      <c r="V33" s="158">
        <v>16</v>
      </c>
      <c r="W33" s="158">
        <v>14.227600768461786</v>
      </c>
      <c r="X33" s="159">
        <v>19.410364677905417</v>
      </c>
      <c r="Y33" s="160">
        <v>22.396605844938243</v>
      </c>
    </row>
    <row r="34" spans="1:25" s="151" customFormat="1" ht="19.5" customHeight="1">
      <c r="A34" s="298" t="s">
        <v>24</v>
      </c>
      <c r="B34" s="298"/>
      <c r="C34" s="298"/>
      <c r="D34" s="152">
        <v>125</v>
      </c>
      <c r="E34" s="152">
        <v>218</v>
      </c>
      <c r="F34" s="152">
        <v>237</v>
      </c>
      <c r="G34" s="152">
        <v>232</v>
      </c>
      <c r="H34" s="153">
        <v>244</v>
      </c>
      <c r="I34" s="153">
        <v>265</v>
      </c>
      <c r="J34" s="153">
        <v>236</v>
      </c>
      <c r="K34" s="153">
        <v>252</v>
      </c>
      <c r="L34" s="153">
        <v>259</v>
      </c>
      <c r="M34" s="153">
        <v>236</v>
      </c>
      <c r="N34" s="154">
        <v>244</v>
      </c>
      <c r="O34" s="155">
        <v>244</v>
      </c>
      <c r="P34" s="155">
        <v>238.57906138225107</v>
      </c>
      <c r="Q34" s="155">
        <v>225</v>
      </c>
      <c r="R34" s="155">
        <v>244</v>
      </c>
      <c r="S34" s="157">
        <v>231</v>
      </c>
      <c r="T34" s="155">
        <v>228.52380453745769</v>
      </c>
      <c r="U34" s="158">
        <v>218</v>
      </c>
      <c r="V34" s="158">
        <v>233</v>
      </c>
      <c r="W34" s="158">
        <v>222.26394912952921</v>
      </c>
      <c r="X34" s="159">
        <v>222.77271929665707</v>
      </c>
      <c r="Y34" s="160">
        <v>228.55494399017468</v>
      </c>
    </row>
    <row r="35" spans="1:25" s="151" customFormat="1" ht="19.5" customHeight="1">
      <c r="A35" s="298" t="s">
        <v>25</v>
      </c>
      <c r="B35" s="298"/>
      <c r="C35" s="298"/>
      <c r="D35" s="152">
        <v>195</v>
      </c>
      <c r="E35" s="152">
        <v>394</v>
      </c>
      <c r="F35" s="152">
        <v>371</v>
      </c>
      <c r="G35" s="152">
        <v>324</v>
      </c>
      <c r="H35" s="153">
        <v>354</v>
      </c>
      <c r="I35" s="153">
        <v>356</v>
      </c>
      <c r="J35" s="153">
        <v>343</v>
      </c>
      <c r="K35" s="153">
        <v>329</v>
      </c>
      <c r="L35" s="153">
        <v>359</v>
      </c>
      <c r="M35" s="153">
        <v>345</v>
      </c>
      <c r="N35" s="154">
        <v>353</v>
      </c>
      <c r="O35" s="155">
        <v>365</v>
      </c>
      <c r="P35" s="155">
        <v>354.35359382537388</v>
      </c>
      <c r="Q35" s="155">
        <v>361</v>
      </c>
      <c r="R35" s="155">
        <v>373</v>
      </c>
      <c r="S35" s="157">
        <v>389</v>
      </c>
      <c r="T35" s="155">
        <v>378.73561482465942</v>
      </c>
      <c r="U35" s="158">
        <v>367</v>
      </c>
      <c r="V35" s="158">
        <v>458</v>
      </c>
      <c r="W35" s="158">
        <v>395.52355799958997</v>
      </c>
      <c r="X35" s="159">
        <v>398.50342351087261</v>
      </c>
      <c r="Y35" s="160">
        <v>392.59112249517796</v>
      </c>
    </row>
    <row r="36" spans="1:25" s="151" customFormat="1" ht="19.5" customHeight="1">
      <c r="A36" s="298" t="s">
        <v>27</v>
      </c>
      <c r="B36" s="298"/>
      <c r="C36" s="298"/>
      <c r="D36" s="152">
        <v>131</v>
      </c>
      <c r="E36" s="152">
        <v>230</v>
      </c>
      <c r="F36" s="152">
        <v>247</v>
      </c>
      <c r="G36" s="152">
        <v>237</v>
      </c>
      <c r="H36" s="153">
        <v>232</v>
      </c>
      <c r="I36" s="153">
        <v>261</v>
      </c>
      <c r="J36" s="153">
        <v>261</v>
      </c>
      <c r="K36" s="153">
        <v>270</v>
      </c>
      <c r="L36" s="153">
        <v>279</v>
      </c>
      <c r="M36" s="153">
        <v>298</v>
      </c>
      <c r="N36" s="154">
        <v>258</v>
      </c>
      <c r="O36" s="155">
        <v>278</v>
      </c>
      <c r="P36" s="155">
        <v>271</v>
      </c>
      <c r="Q36" s="155">
        <v>254</v>
      </c>
      <c r="R36" s="155">
        <v>260</v>
      </c>
      <c r="S36" s="157">
        <v>276</v>
      </c>
      <c r="T36" s="155">
        <v>269.65520834756074</v>
      </c>
      <c r="U36" s="158">
        <v>259</v>
      </c>
      <c r="V36" s="158">
        <v>277</v>
      </c>
      <c r="W36" s="158">
        <v>266.48860184675425</v>
      </c>
      <c r="X36" s="159">
        <v>244.21667519253486</v>
      </c>
      <c r="Y36" s="160">
        <v>247.89143076044112</v>
      </c>
    </row>
    <row r="37" spans="1:25" s="151" customFormat="1" ht="11.5" customHeight="1">
      <c r="A37" s="161"/>
      <c r="B37" s="161"/>
      <c r="C37" s="161"/>
      <c r="D37" s="162"/>
      <c r="E37" s="162"/>
      <c r="F37" s="162"/>
      <c r="G37" s="162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4"/>
      <c r="T37" s="163"/>
      <c r="U37" s="165"/>
      <c r="V37" s="165"/>
      <c r="W37" s="165"/>
      <c r="X37" s="165"/>
      <c r="Y37" s="165"/>
    </row>
    <row r="38" spans="1:25" s="151" customFormat="1" ht="17" customHeight="1">
      <c r="A38" s="166" t="s">
        <v>51</v>
      </c>
      <c r="B38" s="8"/>
      <c r="C38" s="4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9"/>
      <c r="Q38" s="149"/>
      <c r="R38" s="149"/>
      <c r="S38" s="149"/>
      <c r="T38" s="149"/>
      <c r="U38" s="150"/>
      <c r="W38" s="150"/>
      <c r="X38" s="150"/>
      <c r="Y38" s="14" t="s">
        <v>52</v>
      </c>
    </row>
    <row r="39" spans="1:25" s="151" customFormat="1" ht="20.5" customHeight="1">
      <c r="A39" s="296" t="s">
        <v>4</v>
      </c>
      <c r="B39" s="297"/>
      <c r="C39" s="297"/>
      <c r="D39" s="46" t="s">
        <v>5</v>
      </c>
      <c r="E39" s="46" t="s">
        <v>6</v>
      </c>
      <c r="F39" s="46" t="s">
        <v>7</v>
      </c>
      <c r="G39" s="46" t="s">
        <v>8</v>
      </c>
      <c r="H39" s="46" t="s">
        <v>9</v>
      </c>
      <c r="I39" s="46">
        <v>21</v>
      </c>
      <c r="J39" s="46">
        <v>22</v>
      </c>
      <c r="K39" s="46">
        <v>23</v>
      </c>
      <c r="L39" s="46">
        <v>24</v>
      </c>
      <c r="M39" s="46" t="s">
        <v>10</v>
      </c>
      <c r="N39" s="47" t="s">
        <v>11</v>
      </c>
      <c r="O39" s="48" t="s">
        <v>12</v>
      </c>
      <c r="P39" s="17" t="s">
        <v>13</v>
      </c>
      <c r="Q39" s="17" t="s">
        <v>14</v>
      </c>
      <c r="R39" s="17" t="s">
        <v>15</v>
      </c>
      <c r="S39" s="18" t="s">
        <v>16</v>
      </c>
      <c r="T39" s="18" t="s">
        <v>17</v>
      </c>
      <c r="U39" s="18" t="s">
        <v>18</v>
      </c>
      <c r="V39" s="18" t="s">
        <v>19</v>
      </c>
      <c r="W39" s="49" t="s">
        <v>20</v>
      </c>
      <c r="X39" s="50" t="s">
        <v>21</v>
      </c>
      <c r="Y39" s="51" t="s">
        <v>22</v>
      </c>
    </row>
    <row r="40" spans="1:25" s="151" customFormat="1" ht="19.5" customHeight="1">
      <c r="A40" s="289" t="s">
        <v>53</v>
      </c>
      <c r="B40" s="290"/>
      <c r="C40" s="291"/>
      <c r="D40" s="167">
        <v>2625</v>
      </c>
      <c r="E40" s="167">
        <v>4398</v>
      </c>
      <c r="F40" s="167">
        <v>5740</v>
      </c>
      <c r="G40" s="167">
        <v>7264</v>
      </c>
      <c r="H40" s="167">
        <v>8456</v>
      </c>
      <c r="I40" s="167">
        <v>8703</v>
      </c>
      <c r="J40" s="168">
        <v>9010</v>
      </c>
      <c r="K40" s="167">
        <v>9272</v>
      </c>
      <c r="L40" s="167">
        <v>9399</v>
      </c>
      <c r="M40" s="168">
        <v>9636</v>
      </c>
      <c r="N40" s="169">
        <v>9875</v>
      </c>
      <c r="O40" s="170">
        <v>10205</v>
      </c>
      <c r="P40" s="170">
        <v>10417</v>
      </c>
      <c r="Q40" s="170">
        <v>10579</v>
      </c>
      <c r="R40" s="171">
        <v>10767</v>
      </c>
      <c r="S40" s="171">
        <v>11004</v>
      </c>
      <c r="T40" s="172">
        <v>11076</v>
      </c>
      <c r="U40" s="172">
        <v>11171</v>
      </c>
      <c r="V40" s="172">
        <v>11218</v>
      </c>
      <c r="W40" s="172">
        <v>16136</v>
      </c>
      <c r="X40" s="173">
        <v>11499.308000000001</v>
      </c>
      <c r="Y40" s="174">
        <v>11592.027</v>
      </c>
    </row>
    <row r="41" spans="1:25" s="151" customFormat="1" ht="19.5" customHeight="1">
      <c r="A41" s="175"/>
      <c r="B41" s="305" t="s">
        <v>54</v>
      </c>
      <c r="C41" s="306"/>
      <c r="D41" s="176">
        <v>502</v>
      </c>
      <c r="E41" s="177">
        <v>1025</v>
      </c>
      <c r="F41" s="177">
        <v>1360</v>
      </c>
      <c r="G41" s="177">
        <v>1847</v>
      </c>
      <c r="H41" s="177">
        <v>2314</v>
      </c>
      <c r="I41" s="177">
        <v>2291</v>
      </c>
      <c r="J41" s="177">
        <v>2928</v>
      </c>
      <c r="K41" s="177">
        <v>2504</v>
      </c>
      <c r="L41" s="177">
        <v>2594</v>
      </c>
      <c r="M41" s="178">
        <v>2685</v>
      </c>
      <c r="N41" s="179">
        <v>2793</v>
      </c>
      <c r="O41" s="180">
        <v>2857</v>
      </c>
      <c r="P41" s="180">
        <v>2874</v>
      </c>
      <c r="Q41" s="180">
        <v>2842</v>
      </c>
      <c r="R41" s="181">
        <v>3048</v>
      </c>
      <c r="S41" s="181">
        <v>3130</v>
      </c>
      <c r="T41" s="182">
        <v>3180</v>
      </c>
      <c r="U41" s="182">
        <v>3162</v>
      </c>
      <c r="V41" s="182">
        <v>3149</v>
      </c>
      <c r="W41" s="182">
        <v>3214</v>
      </c>
      <c r="X41" s="183">
        <v>3247.14</v>
      </c>
      <c r="Y41" s="184">
        <v>3243.491</v>
      </c>
    </row>
    <row r="42" spans="1:25" s="151" customFormat="1" ht="19.5" customHeight="1">
      <c r="A42" s="289" t="s">
        <v>55</v>
      </c>
      <c r="B42" s="290"/>
      <c r="C42" s="291"/>
      <c r="D42" s="185">
        <v>311</v>
      </c>
      <c r="E42" s="185">
        <v>303</v>
      </c>
      <c r="F42" s="185">
        <v>332</v>
      </c>
      <c r="G42" s="185">
        <v>438</v>
      </c>
      <c r="H42" s="185">
        <v>408</v>
      </c>
      <c r="I42" s="185">
        <v>426</v>
      </c>
      <c r="J42" s="185">
        <v>470</v>
      </c>
      <c r="K42" s="185">
        <v>434</v>
      </c>
      <c r="L42" s="185">
        <v>399</v>
      </c>
      <c r="M42" s="186">
        <v>422</v>
      </c>
      <c r="N42" s="187">
        <v>374</v>
      </c>
      <c r="O42" s="188">
        <v>368</v>
      </c>
      <c r="P42" s="188">
        <v>384</v>
      </c>
      <c r="Q42" s="188">
        <v>359</v>
      </c>
      <c r="R42" s="188">
        <v>375</v>
      </c>
      <c r="S42" s="188">
        <v>362</v>
      </c>
      <c r="T42" s="189">
        <v>330</v>
      </c>
      <c r="U42" s="189">
        <v>337</v>
      </c>
      <c r="V42" s="189">
        <v>321</v>
      </c>
      <c r="W42" s="189">
        <v>304</v>
      </c>
      <c r="X42" s="190">
        <v>303.76900000000001</v>
      </c>
      <c r="Y42" s="191">
        <v>305.18</v>
      </c>
    </row>
    <row r="43" spans="1:25" s="151" customFormat="1" ht="19.5" customHeight="1">
      <c r="A43" s="175"/>
      <c r="B43" s="305" t="s">
        <v>54</v>
      </c>
      <c r="C43" s="306"/>
      <c r="D43" s="176">
        <v>81</v>
      </c>
      <c r="E43" s="176">
        <v>88</v>
      </c>
      <c r="F43" s="176">
        <v>81</v>
      </c>
      <c r="G43" s="176">
        <v>113</v>
      </c>
      <c r="H43" s="176">
        <v>104</v>
      </c>
      <c r="I43" s="176">
        <v>97</v>
      </c>
      <c r="J43" s="176">
        <v>117</v>
      </c>
      <c r="K43" s="176">
        <v>108</v>
      </c>
      <c r="L43" s="176">
        <v>104</v>
      </c>
      <c r="M43" s="192">
        <v>98</v>
      </c>
      <c r="N43" s="193">
        <v>101</v>
      </c>
      <c r="O43" s="194">
        <v>93</v>
      </c>
      <c r="P43" s="194">
        <v>103</v>
      </c>
      <c r="Q43" s="194">
        <v>92</v>
      </c>
      <c r="R43" s="194">
        <v>104</v>
      </c>
      <c r="S43" s="194">
        <v>105</v>
      </c>
      <c r="T43" s="195">
        <v>92</v>
      </c>
      <c r="U43" s="195">
        <v>99</v>
      </c>
      <c r="V43" s="195">
        <v>85</v>
      </c>
      <c r="W43" s="195">
        <v>87</v>
      </c>
      <c r="X43" s="196">
        <v>89.492999999999995</v>
      </c>
      <c r="Y43" s="197">
        <v>87.236000000000004</v>
      </c>
    </row>
    <row r="44" spans="1:25" ht="19.5" customHeight="1">
      <c r="A44" s="302" t="s">
        <v>56</v>
      </c>
      <c r="B44" s="303"/>
      <c r="C44" s="304"/>
      <c r="D44" s="198">
        <v>1.2</v>
      </c>
      <c r="E44" s="198">
        <v>2</v>
      </c>
      <c r="F44" s="198">
        <v>2.7</v>
      </c>
      <c r="G44" s="198">
        <v>3.1</v>
      </c>
      <c r="H44" s="198">
        <v>4.0999999999999996</v>
      </c>
      <c r="I44" s="198">
        <v>4.2</v>
      </c>
      <c r="J44" s="198">
        <f>8702556/2033706</f>
        <v>4.2791612947004136</v>
      </c>
      <c r="K44" s="198">
        <v>4.0999999999999996</v>
      </c>
      <c r="L44" s="199">
        <v>4.2</v>
      </c>
      <c r="M44" s="199">
        <v>4.5</v>
      </c>
      <c r="N44" s="200">
        <v>4.7</v>
      </c>
      <c r="O44" s="201">
        <v>4.9000000000000004</v>
      </c>
      <c r="P44" s="201">
        <v>5</v>
      </c>
      <c r="Q44" s="201">
        <v>5.0999999999999996</v>
      </c>
      <c r="R44" s="201">
        <v>5.2</v>
      </c>
      <c r="S44" s="201">
        <v>5</v>
      </c>
      <c r="T44" s="202">
        <v>5.4357859308546903</v>
      </c>
      <c r="U44" s="202">
        <v>5.5</v>
      </c>
      <c r="V44" s="202">
        <v>5.5</v>
      </c>
      <c r="W44" s="202">
        <v>5.6599038576004643</v>
      </c>
      <c r="X44" s="203">
        <v>5.7568124531558347</v>
      </c>
      <c r="Y44" s="204">
        <v>5.8661046514275821</v>
      </c>
    </row>
    <row r="45" spans="1:25" ht="10.5" customHeight="1">
      <c r="A45" s="4" t="s">
        <v>57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8"/>
      <c r="Q45" s="148"/>
      <c r="R45" s="205"/>
      <c r="S45" s="205"/>
      <c r="T45" s="206"/>
      <c r="U45" s="206"/>
      <c r="V45" s="206"/>
      <c r="W45" s="206"/>
      <c r="X45" s="206"/>
      <c r="Y45" s="206"/>
    </row>
    <row r="46" spans="1:25" ht="10.5" customHeight="1">
      <c r="A46" s="4" t="s">
        <v>58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205"/>
      <c r="S46" s="205"/>
    </row>
    <row r="47" spans="1:25" ht="3.5" customHeight="1"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205"/>
      <c r="S47" s="205"/>
    </row>
    <row r="48" spans="1:25" ht="17" customHeight="1">
      <c r="A48" s="9" t="s">
        <v>59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9"/>
      <c r="S48" s="149"/>
      <c r="T48" s="149"/>
      <c r="U48" s="150"/>
      <c r="V48" s="4"/>
      <c r="W48" s="150"/>
      <c r="X48" s="150"/>
      <c r="Y48" s="14" t="s">
        <v>60</v>
      </c>
    </row>
    <row r="49" spans="1:25" ht="20.5" customHeight="1">
      <c r="A49" s="296" t="s">
        <v>4</v>
      </c>
      <c r="B49" s="297"/>
      <c r="C49" s="297"/>
      <c r="D49" s="46" t="s">
        <v>5</v>
      </c>
      <c r="E49" s="46" t="s">
        <v>6</v>
      </c>
      <c r="F49" s="46" t="s">
        <v>7</v>
      </c>
      <c r="G49" s="46" t="s">
        <v>8</v>
      </c>
      <c r="H49" s="46" t="s">
        <v>9</v>
      </c>
      <c r="I49" s="46">
        <v>21</v>
      </c>
      <c r="J49" s="46">
        <v>22</v>
      </c>
      <c r="K49" s="46">
        <v>23</v>
      </c>
      <c r="L49" s="46">
        <v>24</v>
      </c>
      <c r="M49" s="46" t="s">
        <v>10</v>
      </c>
      <c r="N49" s="47" t="s">
        <v>11</v>
      </c>
      <c r="O49" s="48" t="s">
        <v>12</v>
      </c>
      <c r="P49" s="17" t="s">
        <v>13</v>
      </c>
      <c r="Q49" s="17" t="s">
        <v>14</v>
      </c>
      <c r="R49" s="17" t="s">
        <v>15</v>
      </c>
      <c r="S49" s="18" t="s">
        <v>16</v>
      </c>
      <c r="T49" s="18" t="s">
        <v>17</v>
      </c>
      <c r="U49" s="18" t="s">
        <v>18</v>
      </c>
      <c r="V49" s="18" t="s">
        <v>19</v>
      </c>
      <c r="W49" s="49" t="s">
        <v>20</v>
      </c>
      <c r="X49" s="50" t="s">
        <v>61</v>
      </c>
      <c r="Y49" s="51" t="s">
        <v>22</v>
      </c>
    </row>
    <row r="50" spans="1:25" ht="19.5" customHeight="1">
      <c r="A50" s="289" t="s">
        <v>62</v>
      </c>
      <c r="B50" s="290"/>
      <c r="C50" s="291"/>
      <c r="D50" s="132">
        <v>272</v>
      </c>
      <c r="E50" s="132">
        <v>363</v>
      </c>
      <c r="F50" s="132">
        <v>451</v>
      </c>
      <c r="G50" s="132">
        <v>542</v>
      </c>
      <c r="H50" s="132">
        <v>713</v>
      </c>
      <c r="I50" s="132">
        <v>744</v>
      </c>
      <c r="J50" s="132">
        <v>776</v>
      </c>
      <c r="K50" s="132">
        <v>787</v>
      </c>
      <c r="L50" s="132">
        <v>786</v>
      </c>
      <c r="M50" s="207">
        <v>789</v>
      </c>
      <c r="N50" s="208">
        <v>814</v>
      </c>
      <c r="O50" s="209">
        <v>817</v>
      </c>
      <c r="P50" s="209">
        <v>825</v>
      </c>
      <c r="Q50" s="209">
        <v>815</v>
      </c>
      <c r="R50" s="209">
        <v>867</v>
      </c>
      <c r="S50" s="210">
        <v>817</v>
      </c>
      <c r="T50" s="210">
        <v>842</v>
      </c>
      <c r="U50" s="210">
        <v>845</v>
      </c>
      <c r="V50" s="210">
        <v>856</v>
      </c>
      <c r="W50" s="210">
        <v>874</v>
      </c>
      <c r="X50" s="211">
        <v>876</v>
      </c>
      <c r="Y50" s="212">
        <v>767.89999999999986</v>
      </c>
    </row>
    <row r="51" spans="1:25" ht="19.5" customHeight="1">
      <c r="A51" s="213"/>
      <c r="B51" s="305" t="s">
        <v>63</v>
      </c>
      <c r="C51" s="306"/>
      <c r="D51" s="214">
        <v>112</v>
      </c>
      <c r="E51" s="214">
        <v>130</v>
      </c>
      <c r="F51" s="214">
        <v>188</v>
      </c>
      <c r="G51" s="214">
        <v>241</v>
      </c>
      <c r="H51" s="214">
        <v>290</v>
      </c>
      <c r="I51" s="214">
        <v>301</v>
      </c>
      <c r="J51" s="214">
        <v>317</v>
      </c>
      <c r="K51" s="214">
        <v>332</v>
      </c>
      <c r="L51" s="214">
        <v>345</v>
      </c>
      <c r="M51" s="215">
        <v>359</v>
      </c>
      <c r="N51" s="216">
        <v>370</v>
      </c>
      <c r="O51" s="217">
        <v>382</v>
      </c>
      <c r="P51" s="217">
        <v>384</v>
      </c>
      <c r="Q51" s="217">
        <v>372</v>
      </c>
      <c r="R51" s="217">
        <v>397</v>
      </c>
      <c r="S51" s="218">
        <v>413.79999999999995</v>
      </c>
      <c r="T51" s="218">
        <v>432</v>
      </c>
      <c r="U51" s="218">
        <v>442</v>
      </c>
      <c r="V51" s="218">
        <v>444</v>
      </c>
      <c r="W51" s="218">
        <v>465</v>
      </c>
      <c r="X51" s="219">
        <v>476</v>
      </c>
      <c r="Y51" s="220">
        <v>454.50000000000006</v>
      </c>
    </row>
    <row r="52" spans="1:25" ht="19.5" customHeight="1">
      <c r="A52" s="307" t="s">
        <v>64</v>
      </c>
      <c r="B52" s="308"/>
      <c r="C52" s="308"/>
      <c r="D52" s="221">
        <v>6.6</v>
      </c>
      <c r="E52" s="221">
        <v>6.3</v>
      </c>
      <c r="F52" s="221">
        <v>6.7</v>
      </c>
      <c r="G52" s="221">
        <v>5.4</v>
      </c>
      <c r="H52" s="221">
        <v>6.7</v>
      </c>
      <c r="I52" s="221">
        <v>6.8</v>
      </c>
      <c r="J52" s="221">
        <v>7.1</v>
      </c>
      <c r="K52" s="221">
        <v>7.2</v>
      </c>
      <c r="L52" s="221">
        <v>7</v>
      </c>
      <c r="M52" s="222">
        <v>6.9</v>
      </c>
      <c r="N52" s="223">
        <v>7.1</v>
      </c>
      <c r="O52" s="224">
        <v>7.1</v>
      </c>
      <c r="P52" s="224">
        <v>7.2</v>
      </c>
      <c r="Q52" s="201">
        <v>7</v>
      </c>
      <c r="R52" s="224">
        <v>7.4</v>
      </c>
      <c r="S52" s="201">
        <v>7</v>
      </c>
      <c r="T52" s="225">
        <v>7.1965811965811968</v>
      </c>
      <c r="U52" s="225">
        <v>7.2</v>
      </c>
      <c r="V52" s="202">
        <v>7.2249999999999996</v>
      </c>
      <c r="W52" s="202">
        <f>874/W9</f>
        <v>7.2833333333333332</v>
      </c>
      <c r="X52" s="203">
        <v>7.3191666666666668</v>
      </c>
      <c r="Y52" s="204">
        <v>6.3991666666666651</v>
      </c>
    </row>
    <row r="53" spans="1:25" ht="10.5" customHeight="1">
      <c r="A53" s="11" t="s">
        <v>65</v>
      </c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8"/>
      <c r="Q53" s="148"/>
      <c r="R53" s="205"/>
      <c r="S53" s="205"/>
      <c r="W53" s="147"/>
      <c r="X53" s="147"/>
      <c r="Y53" s="147"/>
    </row>
    <row r="54" spans="1:25" ht="10.5" customHeight="1">
      <c r="A54" s="11" t="s">
        <v>66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205"/>
      <c r="S54" s="205"/>
    </row>
    <row r="55" spans="1:25" ht="10.5" customHeight="1">
      <c r="A55" s="4" t="s">
        <v>67</v>
      </c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205"/>
      <c r="S55" s="205"/>
    </row>
    <row r="56" spans="1:25" ht="11.5" customHeight="1"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205"/>
      <c r="S56" s="205"/>
    </row>
    <row r="57" spans="1:25" ht="17" customHeight="1">
      <c r="A57" s="9" t="s">
        <v>68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9"/>
      <c r="O57" s="149"/>
      <c r="P57" s="226"/>
      <c r="Q57" s="226"/>
      <c r="R57" s="226"/>
      <c r="S57" s="226"/>
      <c r="T57" s="226"/>
      <c r="V57" s="226"/>
      <c r="X57" s="227" t="s">
        <v>69</v>
      </c>
    </row>
    <row r="58" spans="1:25" ht="20.5" customHeight="1">
      <c r="A58" s="296" t="s">
        <v>4</v>
      </c>
      <c r="B58" s="297"/>
      <c r="C58" s="297"/>
      <c r="D58" s="46" t="s">
        <v>5</v>
      </c>
      <c r="E58" s="46" t="s">
        <v>6</v>
      </c>
      <c r="F58" s="46" t="s">
        <v>7</v>
      </c>
      <c r="G58" s="46" t="s">
        <v>8</v>
      </c>
      <c r="H58" s="46" t="s">
        <v>9</v>
      </c>
      <c r="I58" s="46">
        <v>21</v>
      </c>
      <c r="J58" s="46">
        <v>22</v>
      </c>
      <c r="K58" s="46">
        <v>23</v>
      </c>
      <c r="L58" s="46">
        <v>24</v>
      </c>
      <c r="M58" s="46" t="s">
        <v>10</v>
      </c>
      <c r="N58" s="47" t="s">
        <v>11</v>
      </c>
      <c r="O58" s="48" t="s">
        <v>12</v>
      </c>
      <c r="P58" s="17" t="s">
        <v>13</v>
      </c>
      <c r="Q58" s="17" t="s">
        <v>14</v>
      </c>
      <c r="R58" s="17" t="s">
        <v>15</v>
      </c>
      <c r="S58" s="18" t="s">
        <v>16</v>
      </c>
      <c r="T58" s="18" t="s">
        <v>17</v>
      </c>
      <c r="U58" s="18" t="s">
        <v>18</v>
      </c>
      <c r="V58" s="18" t="s">
        <v>19</v>
      </c>
      <c r="W58" s="50" t="s">
        <v>20</v>
      </c>
      <c r="X58" s="51" t="s">
        <v>21</v>
      </c>
    </row>
    <row r="59" spans="1:25" s="151" customFormat="1" ht="19.5" customHeight="1">
      <c r="A59" s="298" t="s">
        <v>70</v>
      </c>
      <c r="B59" s="298"/>
      <c r="C59" s="298"/>
      <c r="D59" s="228">
        <v>39553</v>
      </c>
      <c r="E59" s="228">
        <v>51211</v>
      </c>
      <c r="F59" s="228">
        <v>84356</v>
      </c>
      <c r="G59" s="228">
        <v>79046</v>
      </c>
      <c r="H59" s="228">
        <v>69859</v>
      </c>
      <c r="I59" s="228">
        <v>68570</v>
      </c>
      <c r="J59" s="228">
        <v>63547</v>
      </c>
      <c r="K59" s="228">
        <v>72478</v>
      </c>
      <c r="L59" s="229">
        <v>77315</v>
      </c>
      <c r="M59" s="229">
        <v>81556</v>
      </c>
      <c r="N59" s="230">
        <v>77481</v>
      </c>
      <c r="O59" s="231">
        <v>73947</v>
      </c>
      <c r="P59" s="232">
        <v>78724</v>
      </c>
      <c r="Q59" s="232">
        <v>84690</v>
      </c>
      <c r="R59" s="233">
        <v>88578</v>
      </c>
      <c r="S59" s="233">
        <v>85011</v>
      </c>
      <c r="T59" s="233">
        <v>63189</v>
      </c>
      <c r="U59" s="234">
        <v>63686</v>
      </c>
      <c r="V59" s="234">
        <v>59908</v>
      </c>
      <c r="W59" s="235">
        <v>64211</v>
      </c>
      <c r="X59" s="236">
        <v>65649</v>
      </c>
      <c r="Y59" s="8"/>
    </row>
    <row r="60" spans="1:25" s="151" customFormat="1" ht="19.5" customHeight="1">
      <c r="A60" s="298" t="s">
        <v>71</v>
      </c>
      <c r="B60" s="298"/>
      <c r="C60" s="298"/>
      <c r="D60" s="152">
        <v>863</v>
      </c>
      <c r="E60" s="237">
        <v>1638</v>
      </c>
      <c r="F60" s="228">
        <v>29397</v>
      </c>
      <c r="G60" s="228">
        <v>28086</v>
      </c>
      <c r="H60" s="228">
        <v>54422</v>
      </c>
      <c r="I60" s="228">
        <v>63199</v>
      </c>
      <c r="J60" s="228">
        <v>54578</v>
      </c>
      <c r="K60" s="228">
        <v>54764</v>
      </c>
      <c r="L60" s="229">
        <v>56684</v>
      </c>
      <c r="M60" s="229">
        <v>53008</v>
      </c>
      <c r="N60" s="230">
        <v>55065</v>
      </c>
      <c r="O60" s="231">
        <v>56007</v>
      </c>
      <c r="P60" s="232">
        <v>51759</v>
      </c>
      <c r="Q60" s="232">
        <v>79882</v>
      </c>
      <c r="R60" s="233">
        <v>82349</v>
      </c>
      <c r="S60" s="233">
        <v>93899</v>
      </c>
      <c r="T60" s="233">
        <v>94532</v>
      </c>
      <c r="U60" s="234">
        <v>112671</v>
      </c>
      <c r="V60" s="234">
        <v>117629</v>
      </c>
      <c r="W60" s="235">
        <v>116349</v>
      </c>
      <c r="X60" s="236">
        <v>126947</v>
      </c>
      <c r="Y60" s="238"/>
    </row>
    <row r="61" spans="1:25" s="151" customFormat="1" ht="10.5" customHeight="1">
      <c r="A61" s="4" t="s">
        <v>72</v>
      </c>
      <c r="B61" s="4"/>
      <c r="C61" s="4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239"/>
      <c r="P61" s="145"/>
      <c r="Q61" s="145"/>
      <c r="R61" s="205"/>
      <c r="S61" s="205"/>
      <c r="T61" s="8"/>
      <c r="U61" s="8"/>
      <c r="V61" s="8"/>
      <c r="W61" s="8"/>
      <c r="X61" s="8"/>
      <c r="Y61" s="8"/>
    </row>
    <row r="62" spans="1:25" s="151" customFormat="1" ht="11.5" customHeight="1">
      <c r="A62" s="4"/>
      <c r="B62" s="4"/>
      <c r="C62" s="4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239"/>
      <c r="P62" s="145"/>
      <c r="Q62" s="145"/>
      <c r="R62" s="205"/>
      <c r="S62" s="205"/>
      <c r="T62" s="8"/>
      <c r="U62" s="8"/>
      <c r="V62" s="8"/>
      <c r="W62" s="8"/>
      <c r="X62" s="8"/>
      <c r="Y62" s="8"/>
    </row>
    <row r="63" spans="1:25" s="151" customFormat="1" ht="17" customHeight="1">
      <c r="A63" s="9" t="s">
        <v>73</v>
      </c>
      <c r="B63" s="4"/>
      <c r="C63" s="4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9"/>
      <c r="O63" s="149"/>
      <c r="P63" s="150"/>
      <c r="Q63" s="150"/>
      <c r="R63" s="150"/>
      <c r="S63" s="150"/>
      <c r="T63" s="150"/>
      <c r="V63" s="226"/>
      <c r="X63" s="227" t="s">
        <v>74</v>
      </c>
      <c r="Y63" s="226"/>
    </row>
    <row r="64" spans="1:25" s="151" customFormat="1" ht="20.5" customHeight="1">
      <c r="A64" s="296" t="s">
        <v>4</v>
      </c>
      <c r="B64" s="297"/>
      <c r="C64" s="297"/>
      <c r="D64" s="46" t="s">
        <v>5</v>
      </c>
      <c r="E64" s="46" t="s">
        <v>6</v>
      </c>
      <c r="F64" s="46" t="s">
        <v>7</v>
      </c>
      <c r="G64" s="46" t="s">
        <v>8</v>
      </c>
      <c r="H64" s="46" t="s">
        <v>9</v>
      </c>
      <c r="I64" s="46">
        <v>21</v>
      </c>
      <c r="J64" s="46">
        <v>22</v>
      </c>
      <c r="K64" s="46">
        <v>23</v>
      </c>
      <c r="L64" s="46">
        <v>24</v>
      </c>
      <c r="M64" s="46" t="s">
        <v>10</v>
      </c>
      <c r="N64" s="47" t="s">
        <v>11</v>
      </c>
      <c r="O64" s="48" t="s">
        <v>12</v>
      </c>
      <c r="P64" s="17" t="s">
        <v>13</v>
      </c>
      <c r="Q64" s="17" t="s">
        <v>14</v>
      </c>
      <c r="R64" s="17" t="s">
        <v>15</v>
      </c>
      <c r="S64" s="18" t="s">
        <v>16</v>
      </c>
      <c r="T64" s="18" t="s">
        <v>17</v>
      </c>
      <c r="U64" s="18" t="s">
        <v>18</v>
      </c>
      <c r="V64" s="18" t="s">
        <v>19</v>
      </c>
      <c r="W64" s="50" t="s">
        <v>20</v>
      </c>
      <c r="X64" s="51" t="s">
        <v>21</v>
      </c>
      <c r="Y64" s="240"/>
    </row>
    <row r="65" spans="1:25" s="151" customFormat="1" ht="19.5" customHeight="1">
      <c r="A65" s="289" t="s">
        <v>75</v>
      </c>
      <c r="B65" s="290"/>
      <c r="C65" s="291"/>
      <c r="D65" s="167">
        <v>2944</v>
      </c>
      <c r="E65" s="167">
        <v>4911</v>
      </c>
      <c r="F65" s="167">
        <v>6985</v>
      </c>
      <c r="G65" s="167">
        <v>9951</v>
      </c>
      <c r="H65" s="241">
        <v>11340</v>
      </c>
      <c r="I65" s="241">
        <v>11756</v>
      </c>
      <c r="J65" s="241">
        <v>11991</v>
      </c>
      <c r="K65" s="241">
        <v>12186</v>
      </c>
      <c r="L65" s="242">
        <v>12037</v>
      </c>
      <c r="M65" s="242">
        <v>11970</v>
      </c>
      <c r="N65" s="243">
        <v>11812</v>
      </c>
      <c r="O65" s="170">
        <v>11935</v>
      </c>
      <c r="P65" s="170">
        <v>11762</v>
      </c>
      <c r="Q65" s="170">
        <v>11758</v>
      </c>
      <c r="R65" s="244">
        <v>11552</v>
      </c>
      <c r="S65" s="244">
        <v>11660</v>
      </c>
      <c r="T65" s="244">
        <v>10204</v>
      </c>
      <c r="U65" s="245">
        <v>10727</v>
      </c>
      <c r="V65" s="245">
        <v>11093</v>
      </c>
      <c r="W65" s="246">
        <v>10911</v>
      </c>
      <c r="X65" s="247">
        <v>10849.245999999999</v>
      </c>
      <c r="Y65" s="248"/>
    </row>
    <row r="66" spans="1:25" s="151" customFormat="1" ht="19.5" customHeight="1">
      <c r="A66" s="249"/>
      <c r="B66" s="300" t="s">
        <v>76</v>
      </c>
      <c r="C66" s="301"/>
      <c r="D66" s="250">
        <v>1420</v>
      </c>
      <c r="E66" s="250">
        <v>2172</v>
      </c>
      <c r="F66" s="250">
        <v>2629</v>
      </c>
      <c r="G66" s="250">
        <v>3559</v>
      </c>
      <c r="H66" s="250">
        <v>4166</v>
      </c>
      <c r="I66" s="250">
        <v>4197</v>
      </c>
      <c r="J66" s="250">
        <v>4485</v>
      </c>
      <c r="K66" s="250">
        <v>4581</v>
      </c>
      <c r="L66" s="251">
        <v>4295</v>
      </c>
      <c r="M66" s="251">
        <v>4579</v>
      </c>
      <c r="N66" s="252">
        <v>4314</v>
      </c>
      <c r="O66" s="253">
        <v>4462</v>
      </c>
      <c r="P66" s="253">
        <v>4252</v>
      </c>
      <c r="Q66" s="253">
        <v>4376</v>
      </c>
      <c r="R66" s="254">
        <v>4468</v>
      </c>
      <c r="S66" s="254">
        <v>5693</v>
      </c>
      <c r="T66" s="254">
        <v>3983</v>
      </c>
      <c r="U66" s="253">
        <v>4903</v>
      </c>
      <c r="V66" s="253">
        <v>4510</v>
      </c>
      <c r="W66" s="255">
        <v>4381.1239999999998</v>
      </c>
      <c r="X66" s="256">
        <v>4300.7060000000001</v>
      </c>
      <c r="Y66" s="248"/>
    </row>
    <row r="67" spans="1:25" s="151" customFormat="1" ht="19.5" customHeight="1">
      <c r="A67" s="294" t="s">
        <v>77</v>
      </c>
      <c r="B67" s="295"/>
      <c r="C67" s="295"/>
      <c r="D67" s="152">
        <v>528</v>
      </c>
      <c r="E67" s="152">
        <v>287</v>
      </c>
      <c r="F67" s="152">
        <v>322</v>
      </c>
      <c r="G67" s="152">
        <v>335</v>
      </c>
      <c r="H67" s="152">
        <v>499</v>
      </c>
      <c r="I67" s="152">
        <v>427</v>
      </c>
      <c r="J67" s="152">
        <v>411</v>
      </c>
      <c r="K67" s="152">
        <v>427</v>
      </c>
      <c r="L67" s="153">
        <v>425</v>
      </c>
      <c r="M67" s="153">
        <v>461</v>
      </c>
      <c r="N67" s="154">
        <v>461</v>
      </c>
      <c r="O67" s="155">
        <v>479</v>
      </c>
      <c r="P67" s="155">
        <v>499</v>
      </c>
      <c r="Q67" s="155">
        <v>513</v>
      </c>
      <c r="R67" s="157">
        <v>536</v>
      </c>
      <c r="S67" s="157">
        <v>539</v>
      </c>
      <c r="T67" s="157">
        <v>467</v>
      </c>
      <c r="U67" s="155">
        <v>512</v>
      </c>
      <c r="V67" s="155">
        <v>537</v>
      </c>
      <c r="W67" s="257">
        <v>532</v>
      </c>
      <c r="X67" s="258">
        <v>553.13800000000003</v>
      </c>
      <c r="Y67" s="163"/>
    </row>
    <row r="68" spans="1:25" s="151" customFormat="1" ht="19.5" customHeight="1">
      <c r="A68" s="294" t="s">
        <v>78</v>
      </c>
      <c r="B68" s="295"/>
      <c r="C68" s="295"/>
      <c r="D68" s="259">
        <v>1.4</v>
      </c>
      <c r="E68" s="259">
        <v>2.2999999999999998</v>
      </c>
      <c r="F68" s="259">
        <v>3.2</v>
      </c>
      <c r="G68" s="259">
        <v>5</v>
      </c>
      <c r="H68" s="259">
        <v>5.6</v>
      </c>
      <c r="I68" s="259">
        <v>5.7</v>
      </c>
      <c r="J68" s="259">
        <v>5.6</v>
      </c>
      <c r="K68" s="259">
        <v>5.9</v>
      </c>
      <c r="L68" s="260">
        <v>5.7</v>
      </c>
      <c r="M68" s="260">
        <v>5.7</v>
      </c>
      <c r="N68" s="261">
        <v>5.6</v>
      </c>
      <c r="O68" s="262">
        <v>5.7</v>
      </c>
      <c r="P68" s="262">
        <v>5.6</v>
      </c>
      <c r="Q68" s="262">
        <v>5.7</v>
      </c>
      <c r="R68" s="263">
        <v>5.6</v>
      </c>
      <c r="S68" s="263">
        <v>5.7225128115028205</v>
      </c>
      <c r="T68" s="263">
        <v>5</v>
      </c>
      <c r="U68" s="263">
        <v>5.3</v>
      </c>
      <c r="V68" s="262">
        <v>5.4</v>
      </c>
      <c r="W68" s="264">
        <v>5.48226761654377</v>
      </c>
      <c r="X68" s="265">
        <v>5.4902229286631314</v>
      </c>
      <c r="Y68" s="266"/>
    </row>
    <row r="69" spans="1:25" s="151" customFormat="1" ht="10.5" customHeight="1">
      <c r="A69" s="4" t="s">
        <v>79</v>
      </c>
      <c r="B69" s="4"/>
      <c r="C69" s="4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8"/>
      <c r="Q69" s="148"/>
      <c r="R69" s="146"/>
      <c r="S69" s="240"/>
      <c r="T69" s="147"/>
      <c r="U69" s="147"/>
      <c r="V69" s="147"/>
      <c r="W69" s="147"/>
      <c r="X69" s="147"/>
      <c r="Y69" s="147"/>
    </row>
    <row r="70" spans="1:25" s="151" customFormat="1" ht="11.5" customHeight="1">
      <c r="A70" s="4"/>
      <c r="B70" s="4"/>
      <c r="C70" s="4"/>
      <c r="D70" s="148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205"/>
      <c r="S70" s="205"/>
      <c r="T70" s="8"/>
      <c r="U70" s="8"/>
      <c r="V70" s="8"/>
      <c r="W70" s="8"/>
      <c r="X70" s="8"/>
      <c r="Y70" s="8"/>
    </row>
    <row r="71" spans="1:25" ht="17" customHeight="1">
      <c r="A71" s="267" t="s">
        <v>80</v>
      </c>
      <c r="B71" s="2"/>
      <c r="C71" s="2"/>
      <c r="D71" s="148"/>
      <c r="E71" s="148"/>
      <c r="F71" s="268" t="s">
        <v>81</v>
      </c>
      <c r="G71" s="145"/>
      <c r="H71" s="145"/>
      <c r="I71" s="145"/>
      <c r="J71" s="145"/>
      <c r="K71" s="145"/>
      <c r="L71" s="145"/>
      <c r="M71" s="145"/>
      <c r="N71" s="149"/>
      <c r="O71" s="149"/>
      <c r="P71" s="226"/>
      <c r="Q71" s="226"/>
      <c r="R71" s="226"/>
      <c r="S71" s="226"/>
      <c r="T71" s="226"/>
      <c r="U71" s="269"/>
      <c r="V71" s="226"/>
      <c r="W71" s="226"/>
      <c r="X71" s="226"/>
      <c r="Y71" s="226"/>
    </row>
    <row r="72" spans="1:25" ht="20.5" customHeight="1">
      <c r="A72" s="296" t="s">
        <v>4</v>
      </c>
      <c r="B72" s="297"/>
      <c r="C72" s="297"/>
      <c r="D72" s="270" t="s">
        <v>19</v>
      </c>
      <c r="E72" s="271" t="s">
        <v>20</v>
      </c>
      <c r="F72" s="272" t="s">
        <v>21</v>
      </c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273"/>
      <c r="T72" s="273"/>
      <c r="U72" s="240"/>
      <c r="V72" s="240"/>
      <c r="W72" s="240"/>
      <c r="X72" s="240"/>
      <c r="Y72" s="240"/>
    </row>
    <row r="73" spans="1:25" s="151" customFormat="1" ht="19.5" customHeight="1">
      <c r="A73" s="298" t="s">
        <v>82</v>
      </c>
      <c r="B73" s="298"/>
      <c r="C73" s="298"/>
      <c r="D73" s="274">
        <v>10780</v>
      </c>
      <c r="E73" s="275">
        <v>18281</v>
      </c>
      <c r="F73" s="276">
        <v>25570</v>
      </c>
      <c r="G73" s="277"/>
      <c r="H73" s="277"/>
      <c r="I73" s="277"/>
      <c r="J73" s="277"/>
      <c r="K73" s="277"/>
      <c r="L73" s="278"/>
      <c r="M73" s="278"/>
      <c r="N73" s="278"/>
      <c r="O73" s="278"/>
      <c r="P73" s="277"/>
      <c r="Q73" s="277"/>
      <c r="R73" s="279"/>
      <c r="S73" s="279"/>
      <c r="T73" s="279"/>
      <c r="U73" s="238"/>
      <c r="V73" s="238"/>
      <c r="W73" s="238"/>
      <c r="X73" s="238"/>
      <c r="Y73" s="238"/>
    </row>
    <row r="74" spans="1:25" s="151" customFormat="1" ht="19.5" customHeight="1">
      <c r="A74" s="298" t="s">
        <v>83</v>
      </c>
      <c r="B74" s="299"/>
      <c r="C74" s="299"/>
      <c r="D74" s="274">
        <v>21178</v>
      </c>
      <c r="E74" s="275">
        <v>27963</v>
      </c>
      <c r="F74" s="276">
        <v>25050</v>
      </c>
      <c r="G74" s="277"/>
      <c r="H74" s="277"/>
      <c r="I74" s="277"/>
      <c r="J74" s="277"/>
      <c r="K74" s="277"/>
      <c r="L74" s="278"/>
      <c r="M74" s="278"/>
      <c r="N74" s="278"/>
      <c r="O74" s="278"/>
      <c r="P74" s="277"/>
      <c r="Q74" s="277"/>
      <c r="R74" s="279"/>
      <c r="S74" s="279"/>
      <c r="T74" s="279"/>
      <c r="U74" s="238"/>
      <c r="V74" s="238"/>
      <c r="W74" s="238"/>
      <c r="X74" s="238"/>
      <c r="Y74" s="238"/>
    </row>
    <row r="75" spans="1:25" s="151" customFormat="1" ht="19.5" customHeight="1">
      <c r="A75" s="298" t="s">
        <v>84</v>
      </c>
      <c r="B75" s="298"/>
      <c r="C75" s="298"/>
      <c r="D75" s="274">
        <v>57551</v>
      </c>
      <c r="E75" s="275">
        <v>76689</v>
      </c>
      <c r="F75" s="276">
        <v>97859</v>
      </c>
      <c r="G75" s="277"/>
      <c r="H75" s="277"/>
      <c r="I75" s="277"/>
      <c r="J75" s="277"/>
      <c r="K75" s="277"/>
      <c r="L75" s="278"/>
      <c r="M75" s="278"/>
      <c r="N75" s="278"/>
      <c r="O75" s="278"/>
      <c r="P75" s="277"/>
      <c r="Q75" s="277"/>
      <c r="R75" s="279"/>
      <c r="S75" s="279"/>
      <c r="T75" s="279"/>
      <c r="U75" s="238"/>
      <c r="V75" s="238"/>
      <c r="W75" s="280"/>
      <c r="X75" s="281"/>
      <c r="Y75" s="238"/>
    </row>
    <row r="76" spans="1:25" s="151" customFormat="1" ht="10.5" customHeight="1">
      <c r="A76" s="4" t="s">
        <v>85</v>
      </c>
      <c r="B76" s="4"/>
      <c r="C76" s="4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239"/>
      <c r="P76" s="145"/>
      <c r="Q76" s="145"/>
      <c r="R76" s="205"/>
      <c r="S76" s="205"/>
      <c r="T76" s="8"/>
      <c r="U76" s="8"/>
      <c r="V76" s="8"/>
      <c r="W76" s="8"/>
      <c r="X76" s="8"/>
      <c r="Y76" s="8"/>
    </row>
    <row r="77" spans="1:25" ht="10.5" customHeight="1">
      <c r="A77" s="4" t="s">
        <v>86</v>
      </c>
    </row>
    <row r="78" spans="1:25" ht="11.5" customHeight="1"/>
    <row r="79" spans="1:25" ht="17" customHeight="1">
      <c r="A79" s="267" t="s">
        <v>87</v>
      </c>
      <c r="G79" s="282" t="s">
        <v>52</v>
      </c>
    </row>
    <row r="80" spans="1:25" ht="20.5" customHeight="1">
      <c r="A80" s="296" t="s">
        <v>4</v>
      </c>
      <c r="B80" s="297"/>
      <c r="C80" s="297"/>
      <c r="D80" s="270" t="s">
        <v>19</v>
      </c>
      <c r="E80" s="271" t="s">
        <v>20</v>
      </c>
      <c r="F80" s="272" t="s">
        <v>21</v>
      </c>
    </row>
    <row r="81" spans="1:6" ht="19.5" customHeight="1">
      <c r="A81" s="289" t="s">
        <v>53</v>
      </c>
      <c r="B81" s="290"/>
      <c r="C81" s="291"/>
      <c r="D81" s="283">
        <f>(11365759+D74+645)/1000</f>
        <v>11387.582</v>
      </c>
      <c r="E81" s="284">
        <f>(11499308+E74+1279)/1000</f>
        <v>11528.55</v>
      </c>
      <c r="F81" s="285">
        <v>11618.904</v>
      </c>
    </row>
    <row r="82" spans="1:6" ht="19.5" customHeight="1">
      <c r="A82" s="249"/>
      <c r="B82" s="292" t="s">
        <v>88</v>
      </c>
      <c r="C82" s="293"/>
      <c r="D82" s="286">
        <f>(11365759+D74+645)/2007647</f>
        <v>5.6721037114592354</v>
      </c>
      <c r="E82" s="287">
        <f>(11499308+E74+1279)/1991977</f>
        <v>5.7874915222414716</v>
      </c>
      <c r="F82" s="288">
        <v>5.8797056631157387</v>
      </c>
    </row>
    <row r="83" spans="1:6" ht="19.5" customHeight="1">
      <c r="A83" s="289" t="s">
        <v>89</v>
      </c>
      <c r="B83" s="290"/>
      <c r="C83" s="291"/>
      <c r="D83" s="283">
        <f>(11093471+D75)/1000</f>
        <v>11151.022000000001</v>
      </c>
      <c r="E83" s="284">
        <f>(10698918+E75)/1000</f>
        <v>10775.607</v>
      </c>
      <c r="F83" s="285">
        <v>10874.816000000001</v>
      </c>
    </row>
    <row r="84" spans="1:6" ht="19.5" customHeight="1">
      <c r="A84" s="213"/>
      <c r="B84" s="292" t="s">
        <v>88</v>
      </c>
      <c r="C84" s="293"/>
      <c r="D84" s="286">
        <f>(11093471+D75)/2007647</f>
        <v>5.5542742324721424</v>
      </c>
      <c r="E84" s="287">
        <f>(10698918+E75)/1991977</f>
        <v>5.4095037241895865</v>
      </c>
      <c r="F84" s="288">
        <v>5.5397441327704069</v>
      </c>
    </row>
    <row r="85" spans="1:6">
      <c r="A85" s="4" t="s">
        <v>90</v>
      </c>
    </row>
  </sheetData>
  <mergeCells count="46">
    <mergeCell ref="A9:C9"/>
    <mergeCell ref="A4:C4"/>
    <mergeCell ref="A5:C5"/>
    <mergeCell ref="A6:C6"/>
    <mergeCell ref="A7:C7"/>
    <mergeCell ref="A8:C8"/>
    <mergeCell ref="A10:C10"/>
    <mergeCell ref="A16:C16"/>
    <mergeCell ref="A18:A20"/>
    <mergeCell ref="B18:B19"/>
    <mergeCell ref="A22:A24"/>
    <mergeCell ref="B22:B23"/>
    <mergeCell ref="B43:C43"/>
    <mergeCell ref="A26:A28"/>
    <mergeCell ref="B26:B27"/>
    <mergeCell ref="A32:C32"/>
    <mergeCell ref="A33:C33"/>
    <mergeCell ref="A34:C34"/>
    <mergeCell ref="A35:C35"/>
    <mergeCell ref="A36:C36"/>
    <mergeCell ref="A39:C39"/>
    <mergeCell ref="A40:C40"/>
    <mergeCell ref="B41:C41"/>
    <mergeCell ref="A42:C42"/>
    <mergeCell ref="A67:C67"/>
    <mergeCell ref="A44:C44"/>
    <mergeCell ref="A49:C49"/>
    <mergeCell ref="A50:C50"/>
    <mergeCell ref="B51:C51"/>
    <mergeCell ref="A52:C52"/>
    <mergeCell ref="A58:C58"/>
    <mergeCell ref="A59:C59"/>
    <mergeCell ref="A60:C60"/>
    <mergeCell ref="A64:C64"/>
    <mergeCell ref="A65:C65"/>
    <mergeCell ref="B66:C66"/>
    <mergeCell ref="A81:C81"/>
    <mergeCell ref="B82:C82"/>
    <mergeCell ref="A83:C83"/>
    <mergeCell ref="B84:C84"/>
    <mergeCell ref="A68:C68"/>
    <mergeCell ref="A72:C72"/>
    <mergeCell ref="A73:C73"/>
    <mergeCell ref="A74:C74"/>
    <mergeCell ref="A75:C75"/>
    <mergeCell ref="A80:C80"/>
  </mergeCells>
  <phoneticPr fontId="3"/>
  <pageMargins left="0.51181102362204722" right="0.51181102362204722" top="0.59055118110236227" bottom="0.59055118110236227" header="0.39370078740157483" footer="0.39370078740157483"/>
  <pageSetup paperSize="9" orientation="portrait" r:id="rId1"/>
  <headerFooter scaleWithDoc="0" alignWithMargins="0">
    <oddFooter>&amp;C&amp;P</oddFooter>
  </headerFooter>
  <rowBreaks count="1" manualBreakCount="1">
    <brk id="47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13年次推移</vt:lpstr>
      <vt:lpstr>'13年次推移'!Print_Area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和子</dc:creator>
  <cp:lastModifiedBy>丸山　和子</cp:lastModifiedBy>
  <dcterms:created xsi:type="dcterms:W3CDTF">2025-10-17T05:14:09Z</dcterms:created>
  <dcterms:modified xsi:type="dcterms:W3CDTF">2025-10-17T05:27:01Z</dcterms:modified>
</cp:coreProperties>
</file>