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51018\Desktop\H30概況掲載用\"/>
    </mc:Choice>
  </mc:AlternateContent>
  <bookViews>
    <workbookView minimized="1" xWindow="0" yWindow="0" windowWidth="20460" windowHeight="7755"/>
  </bookViews>
  <sheets>
    <sheet name="5資料" sheetId="1" r:id="rId1"/>
  </sheets>
  <definedNames>
    <definedName name="_xlnm.Print_Area" localSheetId="0">'5資料'!$A$1:$O$129</definedName>
    <definedName name="_xlnm.Print_Titles" localSheetId="0">'5資料'!$2:$6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4" i="1" l="1"/>
  <c r="S124" i="1"/>
  <c r="N124" i="1"/>
  <c r="M124" i="1"/>
  <c r="L124" i="1"/>
  <c r="J124" i="1"/>
  <c r="K124" i="1" s="1"/>
  <c r="I124" i="1"/>
  <c r="H124" i="1"/>
  <c r="G124" i="1"/>
  <c r="F124" i="1"/>
  <c r="E124" i="1"/>
  <c r="D124" i="1"/>
  <c r="C124" i="1"/>
  <c r="O124" i="1" s="1"/>
  <c r="K123" i="1"/>
  <c r="O122" i="1"/>
  <c r="K122" i="1"/>
  <c r="O121" i="1"/>
  <c r="K121" i="1"/>
  <c r="O120" i="1"/>
  <c r="K120" i="1"/>
  <c r="O119" i="1"/>
  <c r="K119" i="1"/>
  <c r="O118" i="1"/>
  <c r="K118" i="1"/>
  <c r="O117" i="1"/>
  <c r="K117" i="1"/>
  <c r="O116" i="1"/>
  <c r="K116" i="1"/>
  <c r="O115" i="1"/>
  <c r="K115" i="1"/>
  <c r="O114" i="1"/>
  <c r="K114" i="1"/>
  <c r="O113" i="1"/>
  <c r="K113" i="1"/>
  <c r="O112" i="1"/>
  <c r="K112" i="1"/>
  <c r="O111" i="1"/>
  <c r="K111" i="1"/>
  <c r="O110" i="1"/>
  <c r="K110" i="1"/>
  <c r="O109" i="1"/>
  <c r="K109" i="1"/>
  <c r="O108" i="1"/>
  <c r="K108" i="1"/>
  <c r="O107" i="1"/>
  <c r="K107" i="1"/>
  <c r="O106" i="1"/>
  <c r="K106" i="1"/>
  <c r="O105" i="1"/>
  <c r="K105" i="1"/>
  <c r="O104" i="1"/>
  <c r="K104" i="1"/>
  <c r="O103" i="1"/>
  <c r="K103" i="1"/>
  <c r="O102" i="1"/>
  <c r="K102" i="1"/>
  <c r="O101" i="1"/>
  <c r="K101" i="1"/>
  <c r="O100" i="1"/>
  <c r="K100" i="1"/>
  <c r="O99" i="1"/>
  <c r="K99" i="1"/>
  <c r="O98" i="1"/>
  <c r="K98" i="1"/>
  <c r="O97" i="1"/>
  <c r="K97" i="1"/>
  <c r="O96" i="1"/>
  <c r="K96" i="1"/>
  <c r="O95" i="1"/>
  <c r="K95" i="1"/>
  <c r="O94" i="1"/>
  <c r="K94" i="1"/>
  <c r="O93" i="1"/>
  <c r="K93" i="1"/>
  <c r="K92" i="1"/>
  <c r="O91" i="1"/>
  <c r="K91" i="1"/>
  <c r="O90" i="1"/>
  <c r="K90" i="1"/>
  <c r="O89" i="1"/>
  <c r="K89" i="1"/>
  <c r="O88" i="1"/>
  <c r="K88" i="1"/>
  <c r="K87" i="1"/>
  <c r="O86" i="1"/>
  <c r="K86" i="1"/>
  <c r="O85" i="1"/>
  <c r="K85" i="1"/>
  <c r="O84" i="1"/>
  <c r="K84" i="1"/>
  <c r="K83" i="1"/>
  <c r="K82" i="1"/>
  <c r="K81" i="1"/>
  <c r="K80" i="1"/>
  <c r="O79" i="1"/>
  <c r="K79" i="1"/>
  <c r="O78" i="1"/>
  <c r="K78" i="1"/>
  <c r="K77" i="1"/>
  <c r="K76" i="1"/>
  <c r="O75" i="1"/>
  <c r="K75" i="1"/>
  <c r="O74" i="1"/>
  <c r="K74" i="1"/>
  <c r="O73" i="1"/>
  <c r="K73" i="1"/>
  <c r="O72" i="1"/>
  <c r="K72" i="1"/>
  <c r="O71" i="1"/>
  <c r="K71" i="1"/>
  <c r="O70" i="1"/>
  <c r="K70" i="1"/>
  <c r="K69" i="1"/>
  <c r="K68" i="1"/>
  <c r="K67" i="1"/>
  <c r="K66" i="1"/>
  <c r="K65" i="1"/>
  <c r="K64" i="1"/>
  <c r="K63" i="1"/>
  <c r="K62" i="1"/>
  <c r="O61" i="1"/>
  <c r="K61" i="1"/>
  <c r="O60" i="1"/>
  <c r="K60" i="1"/>
  <c r="O59" i="1"/>
  <c r="K59" i="1"/>
  <c r="O58" i="1"/>
  <c r="K58" i="1"/>
  <c r="O57" i="1"/>
  <c r="K57" i="1"/>
  <c r="O56" i="1"/>
  <c r="K56" i="1"/>
  <c r="O55" i="1"/>
  <c r="K55" i="1"/>
  <c r="O54" i="1"/>
  <c r="K54" i="1"/>
  <c r="O53" i="1"/>
  <c r="K53" i="1"/>
  <c r="O52" i="1"/>
  <c r="K52" i="1"/>
  <c r="O51" i="1"/>
  <c r="K51" i="1"/>
  <c r="O50" i="1"/>
  <c r="K50" i="1"/>
  <c r="O49" i="1"/>
  <c r="K49" i="1"/>
  <c r="O48" i="1"/>
  <c r="K48" i="1"/>
  <c r="O47" i="1"/>
  <c r="K47" i="1"/>
  <c r="O46" i="1"/>
  <c r="K46" i="1"/>
  <c r="O45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O26" i="1"/>
  <c r="O38" i="1" s="1"/>
  <c r="K26" i="1"/>
  <c r="O25" i="1"/>
  <c r="K25" i="1"/>
  <c r="O24" i="1"/>
  <c r="K24" i="1"/>
  <c r="O23" i="1"/>
  <c r="K23" i="1"/>
  <c r="O22" i="1"/>
  <c r="K22" i="1"/>
  <c r="O21" i="1"/>
  <c r="K21" i="1"/>
  <c r="K20" i="1"/>
  <c r="K19" i="1"/>
  <c r="K18" i="1"/>
  <c r="K17" i="1"/>
  <c r="K16" i="1"/>
  <c r="K15" i="1"/>
  <c r="K14" i="1"/>
  <c r="K13" i="1"/>
  <c r="K12" i="1"/>
  <c r="K11" i="1"/>
  <c r="O10" i="1"/>
  <c r="K10" i="1"/>
  <c r="O9" i="1"/>
  <c r="K9" i="1"/>
  <c r="O8" i="1"/>
  <c r="K8" i="1"/>
  <c r="O7" i="1"/>
  <c r="K7" i="1"/>
</calcChain>
</file>

<file path=xl/sharedStrings.xml><?xml version="1.0" encoding="utf-8"?>
<sst xmlns="http://schemas.openxmlformats.org/spreadsheetml/2006/main" count="295" uniqueCount="241">
  <si>
    <t>５ 資料</t>
    <rPh sb="2" eb="4">
      <t>シリョウ</t>
    </rPh>
    <phoneticPr fontId="4"/>
  </si>
  <si>
    <t>館名</t>
    <phoneticPr fontId="4"/>
  </si>
  <si>
    <t>資　　　　　　　　　　　　　　　　　　　　　料</t>
    <rPh sb="0" eb="23">
      <t>シリョウ</t>
    </rPh>
    <phoneticPr fontId="4"/>
  </si>
  <si>
    <t>人口１人当
蔵書冊数</t>
    <rPh sb="0" eb="2">
      <t>ジンコウ</t>
    </rPh>
    <rPh sb="2" eb="4">
      <t>１ニン</t>
    </rPh>
    <rPh sb="4" eb="5">
      <t>ア</t>
    </rPh>
    <rPh sb="6" eb="8">
      <t>ゾウショ</t>
    </rPh>
    <rPh sb="8" eb="10">
      <t>サツスウ</t>
    </rPh>
    <phoneticPr fontId="4"/>
  </si>
  <si>
    <t>システム未登録
コレクション</t>
    <rPh sb="4" eb="7">
      <t>ミトウロク</t>
    </rPh>
    <phoneticPr fontId="4"/>
  </si>
  <si>
    <t>蔵書冊数</t>
    <rPh sb="0" eb="2">
      <t>ゾウショ</t>
    </rPh>
    <rPh sb="2" eb="4">
      <t>サッスウ</t>
    </rPh>
    <phoneticPr fontId="4"/>
  </si>
  <si>
    <t>年間受入冊数</t>
    <rPh sb="0" eb="2">
      <t>ネンカン</t>
    </rPh>
    <rPh sb="2" eb="4">
      <t>ウケイ</t>
    </rPh>
    <rPh sb="4" eb="6">
      <t>サッスウ</t>
    </rPh>
    <phoneticPr fontId="4"/>
  </si>
  <si>
    <t>開架図書冊数</t>
    <rPh sb="0" eb="1">
      <t>カイ</t>
    </rPh>
    <rPh sb="1" eb="2">
      <t>ショカ</t>
    </rPh>
    <rPh sb="2" eb="4">
      <t>トショ</t>
    </rPh>
    <rPh sb="4" eb="6">
      <t>サツスウ</t>
    </rPh>
    <phoneticPr fontId="4"/>
  </si>
  <si>
    <t>開架率</t>
    <rPh sb="0" eb="1">
      <t>カイ</t>
    </rPh>
    <rPh sb="1" eb="2">
      <t>カ</t>
    </rPh>
    <rPh sb="2" eb="3">
      <t>リツ</t>
    </rPh>
    <phoneticPr fontId="4"/>
  </si>
  <si>
    <t>年間除籍冊数</t>
    <rPh sb="0" eb="2">
      <t>ネンカン</t>
    </rPh>
    <rPh sb="2" eb="4">
      <t>ジョセキ</t>
    </rPh>
    <rPh sb="4" eb="6">
      <t>サツスウ</t>
    </rPh>
    <phoneticPr fontId="4"/>
  </si>
  <si>
    <t>受入雑誌数</t>
    <rPh sb="0" eb="2">
      <t>ウケイ</t>
    </rPh>
    <rPh sb="2" eb="4">
      <t>ザッシ</t>
    </rPh>
    <rPh sb="4" eb="5">
      <t>スウ</t>
    </rPh>
    <phoneticPr fontId="4"/>
  </si>
  <si>
    <t>受入新聞数</t>
    <rPh sb="0" eb="2">
      <t>ウケイ</t>
    </rPh>
    <rPh sb="2" eb="4">
      <t>シンブン</t>
    </rPh>
    <rPh sb="4" eb="5">
      <t>スウ</t>
    </rPh>
    <phoneticPr fontId="4"/>
  </si>
  <si>
    <t>うち児童</t>
    <rPh sb="2" eb="4">
      <t>ジドウヨウ</t>
    </rPh>
    <phoneticPr fontId="4"/>
  </si>
  <si>
    <t>うち外国語</t>
    <rPh sb="0" eb="5">
      <t>ウチガイコクゴ</t>
    </rPh>
    <phoneticPr fontId="4"/>
  </si>
  <si>
    <t>うち購入
冊数</t>
    <rPh sb="2" eb="4">
      <t>コウニュウ</t>
    </rPh>
    <rPh sb="5" eb="7">
      <t>サツスウ</t>
    </rPh>
    <phoneticPr fontId="4"/>
  </si>
  <si>
    <t>うち外国語</t>
    <rPh sb="2" eb="5">
      <t>ガイコクゴ</t>
    </rPh>
    <phoneticPr fontId="4"/>
  </si>
  <si>
    <t>冊</t>
    <rPh sb="0" eb="1">
      <t>サツスウ</t>
    </rPh>
    <phoneticPr fontId="4"/>
  </si>
  <si>
    <t>冊</t>
    <rPh sb="0" eb="1">
      <t>サツ</t>
    </rPh>
    <phoneticPr fontId="4"/>
  </si>
  <si>
    <t>％</t>
    <phoneticPr fontId="4"/>
  </si>
  <si>
    <t>種</t>
    <rPh sb="0" eb="1">
      <t>シュ</t>
    </rPh>
    <phoneticPr fontId="4"/>
  </si>
  <si>
    <t>有無</t>
    <rPh sb="0" eb="2">
      <t>ウム</t>
    </rPh>
    <phoneticPr fontId="4"/>
  </si>
  <si>
    <t>コレクション名</t>
    <rPh sb="6" eb="7">
      <t>メイ</t>
    </rPh>
    <phoneticPr fontId="4"/>
  </si>
  <si>
    <t>県立長野</t>
    <rPh sb="0" eb="2">
      <t>ケンリツ</t>
    </rPh>
    <phoneticPr fontId="4"/>
  </si>
  <si>
    <t>関口文庫、中村家文書、威徳院文庫</t>
  </si>
  <si>
    <t>県立長野</t>
    <rPh sb="0" eb="2">
      <t>ケンリツ</t>
    </rPh>
    <rPh sb="2" eb="4">
      <t>ナガノ</t>
    </rPh>
    <phoneticPr fontId="4"/>
  </si>
  <si>
    <t>長野市立長野</t>
    <rPh sb="0" eb="2">
      <t>ナガノ</t>
    </rPh>
    <rPh sb="2" eb="6">
      <t>シリツナガノ</t>
    </rPh>
    <phoneticPr fontId="4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</si>
  <si>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4"/>
  </si>
  <si>
    <t>長野市立南部</t>
    <rPh sb="0" eb="2">
      <t>ナガノ</t>
    </rPh>
    <rPh sb="2" eb="6">
      <t>シリツナガノ</t>
    </rPh>
    <phoneticPr fontId="4"/>
  </si>
  <si>
    <t>システム導入以前の分室所蔵図書等</t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</si>
  <si>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4"/>
  </si>
  <si>
    <t>松本市中央</t>
    <rPh sb="0" eb="3">
      <t>マツモトシ</t>
    </rPh>
    <phoneticPr fontId="4"/>
  </si>
  <si>
    <t>小穴文庫、石曽根文庫、池上文庫、浅井冽文庫</t>
  </si>
  <si>
    <t>松本市中央</t>
    <rPh sb="0" eb="3">
      <t>マツモトシ</t>
    </rPh>
    <rPh sb="3" eb="5">
      <t>チュウオウ</t>
    </rPh>
    <phoneticPr fontId="4"/>
  </si>
  <si>
    <t>あがたの森</t>
    <rPh sb="4" eb="5">
      <t>モリ</t>
    </rPh>
    <phoneticPr fontId="4"/>
  </si>
  <si>
    <t>西部</t>
    <rPh sb="0" eb="1">
      <t>ニシ</t>
    </rPh>
    <rPh sb="1" eb="2">
      <t>ブ</t>
    </rPh>
    <phoneticPr fontId="4"/>
  </si>
  <si>
    <t>西部</t>
    <rPh sb="0" eb="2">
      <t>セイブ</t>
    </rPh>
    <phoneticPr fontId="4"/>
  </si>
  <si>
    <t>南部</t>
    <rPh sb="0" eb="1">
      <t>ミナミ</t>
    </rPh>
    <rPh sb="1" eb="2">
      <t>ブ</t>
    </rPh>
    <phoneticPr fontId="4"/>
  </si>
  <si>
    <t>南部</t>
    <rPh sb="0" eb="2">
      <t>ナンブ</t>
    </rPh>
    <phoneticPr fontId="4"/>
  </si>
  <si>
    <t>寿台</t>
    <rPh sb="0" eb="1">
      <t>コトブキ</t>
    </rPh>
    <rPh sb="1" eb="2">
      <t>ダイ</t>
    </rPh>
    <phoneticPr fontId="4"/>
  </si>
  <si>
    <t>本郷</t>
    <rPh sb="0" eb="2">
      <t>ホンゴウ</t>
    </rPh>
    <phoneticPr fontId="4"/>
  </si>
  <si>
    <t>中山文庫</t>
    <rPh sb="0" eb="1">
      <t>ナカ</t>
    </rPh>
    <rPh sb="1" eb="2">
      <t>ヤマ</t>
    </rPh>
    <rPh sb="2" eb="4">
      <t>ブンコ</t>
    </rPh>
    <phoneticPr fontId="4"/>
  </si>
  <si>
    <t>中山文庫</t>
    <rPh sb="0" eb="2">
      <t>ナカヤマ</t>
    </rPh>
    <rPh sb="2" eb="4">
      <t>ブンコ</t>
    </rPh>
    <phoneticPr fontId="4"/>
  </si>
  <si>
    <t>島内</t>
    <rPh sb="0" eb="2">
      <t>シマウチ</t>
    </rPh>
    <phoneticPr fontId="4"/>
  </si>
  <si>
    <t>空港</t>
    <rPh sb="0" eb="2">
      <t>クウコウ</t>
    </rPh>
    <phoneticPr fontId="4"/>
  </si>
  <si>
    <t>波田</t>
    <rPh sb="0" eb="2">
      <t>ハタ</t>
    </rPh>
    <phoneticPr fontId="4"/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</si>
  <si>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</si>
  <si>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</si>
  <si>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-</t>
  </si>
  <si>
    <t>花月文庫他</t>
  </si>
  <si>
    <t>上田市立丸子</t>
    <rPh sb="0" eb="4">
      <t>ウエダシリツ</t>
    </rPh>
    <rPh sb="4" eb="6">
      <t>マルコ</t>
    </rPh>
    <phoneticPr fontId="4"/>
  </si>
  <si>
    <t>丸子図書館　稀覯本（戦争編）</t>
  </si>
  <si>
    <t>上田市立丸子金子</t>
    <rPh sb="0" eb="4">
      <t>ウエダシリツ</t>
    </rPh>
    <rPh sb="4" eb="6">
      <t>マルコ</t>
    </rPh>
    <rPh sb="6" eb="8">
      <t>カネコ</t>
    </rPh>
    <phoneticPr fontId="4"/>
  </si>
  <si>
    <t>上田情報ライブラリー</t>
    <rPh sb="0" eb="2">
      <t>ウエダ</t>
    </rPh>
    <rPh sb="2" eb="4">
      <t>ジョウホウ</t>
    </rPh>
    <phoneticPr fontId="4"/>
  </si>
  <si>
    <t>箱山文庫(登録中)</t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</si>
  <si>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4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</si>
  <si>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</si>
  <si>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</si>
  <si>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市立岡谷</t>
    <rPh sb="0" eb="1">
      <t>シ</t>
    </rPh>
    <rPh sb="1" eb="2">
      <t>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</si>
  <si>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</si>
  <si>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補足ファイルに記入</t>
  </si>
  <si>
    <t>飯田市立中央</t>
    <rPh sb="0" eb="3">
      <t>イイダシ</t>
    </rPh>
    <rPh sb="3" eb="4">
      <t>リツ</t>
    </rPh>
    <rPh sb="4" eb="6">
      <t>チュウオウ</t>
    </rPh>
    <phoneticPr fontId="4"/>
  </si>
  <si>
    <t>羽場分館</t>
    <rPh sb="0" eb="2">
      <t>ハバ</t>
    </rPh>
    <rPh sb="2" eb="4">
      <t>ブンカン</t>
    </rPh>
    <phoneticPr fontId="4"/>
  </si>
  <si>
    <t>上郷</t>
    <rPh sb="0" eb="2">
      <t>カミサト</t>
    </rPh>
    <phoneticPr fontId="4"/>
  </si>
  <si>
    <t>丸山分館</t>
    <rPh sb="0" eb="2">
      <t>マルヤマ</t>
    </rPh>
    <rPh sb="2" eb="4">
      <t>ブンカン</t>
    </rPh>
    <phoneticPr fontId="4"/>
  </si>
  <si>
    <t>鼎</t>
    <rPh sb="0" eb="1">
      <t>カナエ</t>
    </rPh>
    <phoneticPr fontId="4"/>
  </si>
  <si>
    <t>東野分館</t>
    <rPh sb="0" eb="2">
      <t>ヒガシノ</t>
    </rPh>
    <rPh sb="2" eb="4">
      <t>ブンカン</t>
    </rPh>
    <phoneticPr fontId="4"/>
  </si>
  <si>
    <t>羽場分館</t>
    <rPh sb="0" eb="2">
      <t>ハバ</t>
    </rPh>
    <rPh sb="2" eb="3">
      <t>ブン</t>
    </rPh>
    <rPh sb="3" eb="4">
      <t>カン</t>
    </rPh>
    <phoneticPr fontId="4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</si>
  <si>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</si>
  <si>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丸山分館</t>
    <rPh sb="0" eb="2">
      <t>マルヤマ</t>
    </rPh>
    <rPh sb="2" eb="3">
      <t>ブン</t>
    </rPh>
    <rPh sb="3" eb="4">
      <t>カン</t>
    </rPh>
    <phoneticPr fontId="4"/>
  </si>
  <si>
    <t>松尾分館</t>
    <rPh sb="0" eb="2">
      <t>マツオ</t>
    </rPh>
    <rPh sb="2" eb="4">
      <t>ブンカン</t>
    </rPh>
    <phoneticPr fontId="4"/>
  </si>
  <si>
    <t>東野分館</t>
    <rPh sb="0" eb="2">
      <t>ヒガシノ</t>
    </rPh>
    <rPh sb="2" eb="3">
      <t>ブン</t>
    </rPh>
    <rPh sb="3" eb="4">
      <t>カン</t>
    </rPh>
    <phoneticPr fontId="4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</si>
  <si>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</si>
  <si>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座光寺分館</t>
    <rPh sb="0" eb="3">
      <t>ザコウジ</t>
    </rPh>
    <rPh sb="3" eb="4">
      <t>ブン</t>
    </rPh>
    <rPh sb="4" eb="5">
      <t>カン</t>
    </rPh>
    <phoneticPr fontId="4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</si>
  <si>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</si>
  <si>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松尾分館</t>
    <rPh sb="0" eb="2">
      <t>マツオ</t>
    </rPh>
    <rPh sb="2" eb="3">
      <t>ブン</t>
    </rPh>
    <rPh sb="3" eb="4">
      <t>カン</t>
    </rPh>
    <phoneticPr fontId="4"/>
  </si>
  <si>
    <t>千代分館</t>
    <rPh sb="0" eb="2">
      <t>チヨ</t>
    </rPh>
    <rPh sb="2" eb="4">
      <t>ブンカン</t>
    </rPh>
    <phoneticPr fontId="4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</si>
  <si>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</si>
  <si>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</si>
  <si>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</si>
  <si>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</si>
  <si>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  <rPh sb="0" eb="2">
      <t>チヨ</t>
    </rPh>
    <rPh sb="2" eb="3">
      <t>ブン</t>
    </rPh>
    <rPh sb="3" eb="4">
      <t>カン</t>
    </rPh>
    <phoneticPr fontId="4"/>
  </si>
  <si>
    <t>川路分館</t>
    <rPh sb="0" eb="2">
      <t>カワジ</t>
    </rPh>
    <rPh sb="2" eb="4">
      <t>ブンカン</t>
    </rPh>
    <phoneticPr fontId="4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</si>
  <si>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</si>
  <si>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</si>
  <si>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竜丘分館</t>
    <rPh sb="0" eb="1">
      <t>リュウ</t>
    </rPh>
    <rPh sb="1" eb="2">
      <t>オカ</t>
    </rPh>
    <rPh sb="2" eb="4">
      <t>ブンカン</t>
    </rPh>
    <phoneticPr fontId="4"/>
  </si>
  <si>
    <t>飯田市立中央</t>
    <rPh sb="0" eb="4">
      <t>イイダシリツ</t>
    </rPh>
    <rPh sb="4" eb="6">
      <t>チュウオウ</t>
    </rPh>
    <phoneticPr fontId="4"/>
  </si>
  <si>
    <t>山本分館</t>
    <rPh sb="0" eb="2">
      <t>ヤマモト</t>
    </rPh>
    <rPh sb="2" eb="4">
      <t>ブンカン</t>
    </rPh>
    <phoneticPr fontId="4"/>
  </si>
  <si>
    <t>川路分館</t>
    <rPh sb="0" eb="2">
      <t>カワジ</t>
    </rPh>
    <rPh sb="2" eb="3">
      <t>ブン</t>
    </rPh>
    <rPh sb="3" eb="4">
      <t>カン</t>
    </rPh>
    <phoneticPr fontId="4"/>
  </si>
  <si>
    <t>伊賀良分館</t>
    <rPh sb="0" eb="2">
      <t>イガ</t>
    </rPh>
    <rPh sb="2" eb="3">
      <t>ヨ</t>
    </rPh>
    <rPh sb="3" eb="5">
      <t>ブンカン</t>
    </rPh>
    <phoneticPr fontId="4"/>
  </si>
  <si>
    <t>三穂分館</t>
    <rPh sb="0" eb="2">
      <t>ミホ</t>
    </rPh>
    <rPh sb="2" eb="4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</si>
  <si>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</si>
  <si>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南信濃分館</t>
    <rPh sb="0" eb="1">
      <t>ミナミ</t>
    </rPh>
    <rPh sb="1" eb="3">
      <t>シナノ</t>
    </rPh>
    <rPh sb="3" eb="5">
      <t>ブンカン</t>
    </rPh>
    <phoneticPr fontId="4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</si>
  <si>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</si>
  <si>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</si>
  <si>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黒田文庫</t>
  </si>
  <si>
    <t>上村分館</t>
    <rPh sb="0" eb="2">
      <t>カミムラ</t>
    </rPh>
    <rPh sb="2" eb="3">
      <t>ブン</t>
    </rPh>
    <rPh sb="3" eb="4">
      <t>カン</t>
    </rPh>
    <phoneticPr fontId="4"/>
  </si>
  <si>
    <t>飯田市立鼎</t>
    <rPh sb="0" eb="4">
      <t>イイダシリツ</t>
    </rPh>
    <rPh sb="4" eb="5">
      <t>カナエ</t>
    </rPh>
    <phoneticPr fontId="4"/>
  </si>
  <si>
    <t>南信濃分館</t>
    <rPh sb="0" eb="3">
      <t>ミナミシナノ</t>
    </rPh>
    <rPh sb="3" eb="4">
      <t>ブン</t>
    </rPh>
    <rPh sb="4" eb="5">
      <t>カン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</si>
  <si>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</si>
  <si>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</si>
  <si>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</si>
  <si>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</si>
  <si>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財団法人小諸図書館所蔵資料</t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</si>
  <si>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</si>
  <si>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</si>
  <si>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駒ケ根市立</t>
    <rPh sb="0" eb="3">
      <t>コマガネ</t>
    </rPh>
    <rPh sb="3" eb="5">
      <t>シリツ</t>
    </rPh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</si>
  <si>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</si>
  <si>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中沢分館</t>
    <rPh sb="0" eb="2">
      <t>ナカザワ</t>
    </rPh>
    <rPh sb="2" eb="4">
      <t>ブンカン</t>
    </rPh>
    <phoneticPr fontId="4"/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</si>
  <si>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</si>
  <si>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</si>
  <si>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西部分館</t>
    <rPh sb="0" eb="2">
      <t>セイブ</t>
    </rPh>
    <rPh sb="2" eb="3">
      <t>ブン</t>
    </rPh>
    <rPh sb="3" eb="4">
      <t>カン</t>
    </rPh>
    <phoneticPr fontId="4"/>
  </si>
  <si>
    <t>豊田分館</t>
    <rPh sb="0" eb="2">
      <t>トヨダ</t>
    </rPh>
    <rPh sb="2" eb="3">
      <t>ブン</t>
    </rPh>
    <rPh sb="3" eb="4">
      <t>カン</t>
    </rPh>
    <phoneticPr fontId="4"/>
  </si>
  <si>
    <t>市立大町</t>
    <rPh sb="0" eb="2">
      <t>シリツ</t>
    </rPh>
    <rPh sb="2" eb="4">
      <t>オオマチ</t>
    </rPh>
    <phoneticPr fontId="4"/>
  </si>
  <si>
    <t>市立大町</t>
    <rPh sb="0" eb="1">
      <t>シ</t>
    </rPh>
    <rPh sb="1" eb="2">
      <t>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</si>
  <si>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</si>
  <si>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市立飯山</t>
    <rPh sb="0" eb="1">
      <t>シ</t>
    </rPh>
    <rPh sb="1" eb="2">
      <t>リツ</t>
    </rPh>
    <rPh sb="2" eb="4">
      <t>イイヤマ</t>
    </rPh>
    <phoneticPr fontId="4"/>
  </si>
  <si>
    <t>茅野市</t>
    <rPh sb="0" eb="3">
      <t>チノシリツ</t>
    </rPh>
    <phoneticPr fontId="4"/>
  </si>
  <si>
    <t>茅野市</t>
    <rPh sb="0" eb="3">
      <t>チノシ</t>
    </rPh>
    <phoneticPr fontId="4"/>
  </si>
  <si>
    <t>塩尻市立</t>
    <rPh sb="0" eb="4">
      <t>シオジリシリツ</t>
    </rPh>
    <phoneticPr fontId="4"/>
  </si>
  <si>
    <t>塩尻市立</t>
    <rPh sb="0" eb="3">
      <t>シオジリシ</t>
    </rPh>
    <rPh sb="3" eb="4">
      <t>リツ</t>
    </rPh>
    <phoneticPr fontId="4"/>
  </si>
  <si>
    <t>広丘分館</t>
    <rPh sb="0" eb="2">
      <t>ヒロオカ</t>
    </rPh>
    <rPh sb="2" eb="4">
      <t>ブンカン</t>
    </rPh>
    <phoneticPr fontId="4"/>
  </si>
  <si>
    <t>広丘分館</t>
    <rPh sb="0" eb="2">
      <t>ヒロオカ</t>
    </rPh>
    <rPh sb="2" eb="3">
      <t>ブン</t>
    </rPh>
    <rPh sb="3" eb="4">
      <t>カン</t>
    </rPh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</si>
  <si>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</si>
  <si>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</si>
  <si>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</si>
  <si>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  <rPh sb="0" eb="2">
      <t>カタオカ</t>
    </rPh>
    <rPh sb="2" eb="4">
      <t>ブンカン</t>
    </rPh>
    <phoneticPr fontId="4"/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</si>
  <si>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</si>
  <si>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</si>
  <si>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</si>
  <si>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</si>
  <si>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</si>
  <si>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4"/>
  </si>
  <si>
    <t>吉田分館</t>
    <rPh sb="0" eb="2">
      <t>ヨシダ</t>
    </rPh>
    <rPh sb="2" eb="4">
      <t>ブンカン</t>
    </rPh>
    <phoneticPr fontId="4"/>
  </si>
  <si>
    <t>吉田分館</t>
    <rPh sb="0" eb="2">
      <t>ヨシダ</t>
    </rPh>
    <rPh sb="2" eb="3">
      <t>ブン</t>
    </rPh>
    <rPh sb="3" eb="4">
      <t>カン</t>
    </rPh>
    <phoneticPr fontId="4"/>
  </si>
  <si>
    <t>楢川分館</t>
    <rPh sb="0" eb="2">
      <t>ナラカワ</t>
    </rPh>
    <rPh sb="2" eb="4">
      <t>ブンカン</t>
    </rPh>
    <phoneticPr fontId="4"/>
  </si>
  <si>
    <t>楢川分館</t>
    <rPh sb="0" eb="2">
      <t>ナラカワ</t>
    </rPh>
    <rPh sb="2" eb="3">
      <t>ブン</t>
    </rPh>
    <rPh sb="3" eb="4">
      <t>カン</t>
    </rPh>
    <phoneticPr fontId="4"/>
  </si>
  <si>
    <t>佐久市立中央</t>
    <rPh sb="0" eb="4">
      <t>サクシリツ</t>
    </rPh>
    <rPh sb="4" eb="6">
      <t>チュウオウ</t>
    </rPh>
    <phoneticPr fontId="4"/>
  </si>
  <si>
    <t>佐久市中央</t>
    <rPh sb="0" eb="3">
      <t>サクシ</t>
    </rPh>
    <rPh sb="3" eb="5">
      <t>チュウオウ</t>
    </rPh>
    <phoneticPr fontId="4"/>
  </si>
  <si>
    <t>サングリモ
中込</t>
    <rPh sb="6" eb="8">
      <t>ナカゴミ</t>
    </rPh>
    <phoneticPr fontId="4"/>
  </si>
  <si>
    <t>サングリモ中込</t>
    <rPh sb="5" eb="7">
      <t>ナカゴミ</t>
    </rPh>
    <phoneticPr fontId="4"/>
  </si>
  <si>
    <t>佐久市立臼田</t>
    <rPh sb="0" eb="4">
      <t>サクシリツ</t>
    </rPh>
    <rPh sb="4" eb="6">
      <t>ウスダ</t>
    </rPh>
    <phoneticPr fontId="4"/>
  </si>
  <si>
    <t>佐久市立臼田</t>
    <rPh sb="0" eb="3">
      <t>サクシ</t>
    </rPh>
    <rPh sb="3" eb="4">
      <t>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</si>
  <si>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</si>
  <si>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佐久市立浅科</t>
    <rPh sb="0" eb="3">
      <t>サクシ</t>
    </rPh>
    <rPh sb="3" eb="4">
      <t>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</si>
  <si>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</si>
  <si>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佐久市立望月</t>
    <rPh sb="0" eb="3">
      <t>サクシ</t>
    </rPh>
    <rPh sb="3" eb="4">
      <t>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</si>
  <si>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</si>
  <si>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レコード、16ミリフィルム</t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</si>
  <si>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</si>
  <si>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</si>
  <si>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</si>
  <si>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</si>
  <si>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</si>
  <si>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</si>
  <si>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4"/>
  </si>
  <si>
    <t>安曇野市中央</t>
    <rPh sb="4" eb="6">
      <t>チュウオウ</t>
    </rPh>
    <phoneticPr fontId="4"/>
  </si>
  <si>
    <t>安曇野市中央</t>
    <rPh sb="0" eb="3">
      <t>アズミノ</t>
    </rPh>
    <rPh sb="3" eb="4">
      <t>シ</t>
    </rPh>
    <rPh sb="4" eb="6">
      <t>チュウオウ</t>
    </rPh>
    <phoneticPr fontId="4"/>
  </si>
  <si>
    <t>豊科</t>
  </si>
  <si>
    <t>小穴芳實寄贈書・山岳関係寄贈書</t>
  </si>
  <si>
    <t>三郷</t>
  </si>
  <si>
    <t>堀金</t>
  </si>
  <si>
    <t>明科</t>
  </si>
  <si>
    <t>高田充也氏寄贈図書</t>
  </si>
  <si>
    <t>小海町</t>
    <rPh sb="0" eb="3">
      <t>コウミマチ</t>
    </rPh>
    <phoneticPr fontId="4"/>
  </si>
  <si>
    <t>有</t>
  </si>
  <si>
    <t>井出正義文庫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</si>
  <si>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</si>
  <si>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  <rPh sb="0" eb="2">
      <t>サク</t>
    </rPh>
    <rPh sb="2" eb="3">
      <t>ホ</t>
    </rPh>
    <rPh sb="3" eb="4">
      <t>マチ</t>
    </rPh>
    <phoneticPr fontId="4"/>
  </si>
  <si>
    <t>軽井沢町立
中軽井沢</t>
    <rPh sb="0" eb="3">
      <t>カルイザワ</t>
    </rPh>
    <rPh sb="3" eb="5">
      <t>マチリツ</t>
    </rPh>
    <rPh sb="6" eb="7">
      <t>ナカ</t>
    </rPh>
    <rPh sb="7" eb="10">
      <t>カルイザワ</t>
    </rPh>
    <phoneticPr fontId="4"/>
  </si>
  <si>
    <t>軽井沢町立</t>
    <rPh sb="0" eb="3">
      <t>カルイザワ</t>
    </rPh>
    <rPh sb="3" eb="5">
      <t>チョウリツ</t>
    </rPh>
    <phoneticPr fontId="4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</si>
  <si>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</si>
  <si>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</si>
  <si>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  <rPh sb="0" eb="3">
      <t>ミヨタ</t>
    </rPh>
    <rPh sb="3" eb="5">
      <t>チョウリツ</t>
    </rPh>
    <phoneticPr fontId="4"/>
  </si>
  <si>
    <t>下諏訪町立</t>
    <rPh sb="0" eb="3">
      <t>シモスワ</t>
    </rPh>
    <rPh sb="3" eb="5">
      <t>マチリツ</t>
    </rPh>
    <phoneticPr fontId="4"/>
  </si>
  <si>
    <t>下諏訪町立</t>
    <rPh sb="0" eb="4">
      <t>シモスワマチ</t>
    </rPh>
    <rPh sb="4" eb="5">
      <t>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</si>
  <si>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</si>
  <si>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</si>
  <si>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  <rPh sb="0" eb="3">
      <t>タツノマチ</t>
    </rPh>
    <rPh sb="3" eb="4">
      <t>リツ</t>
    </rPh>
    <rPh sb="4" eb="6">
      <t>タツノ</t>
    </rPh>
    <phoneticPr fontId="4"/>
  </si>
  <si>
    <t>辰野町立小野　</t>
    <rPh sb="0" eb="2">
      <t>タツノ</t>
    </rPh>
    <rPh sb="2" eb="4">
      <t>チョウリツ</t>
    </rPh>
    <rPh sb="4" eb="6">
      <t>オノ</t>
    </rPh>
    <phoneticPr fontId="4"/>
  </si>
  <si>
    <t>小野図書館</t>
    <rPh sb="0" eb="2">
      <t>オノ</t>
    </rPh>
    <rPh sb="2" eb="4">
      <t>トショ</t>
    </rPh>
    <rPh sb="4" eb="5">
      <t>カン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</si>
  <si>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</si>
  <si>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</si>
  <si>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松川町</t>
    <rPh sb="0" eb="3">
      <t>マツカワマチ</t>
    </rPh>
    <phoneticPr fontId="4"/>
  </si>
  <si>
    <t>高森町立</t>
    <rPh sb="0" eb="2">
      <t>タカモリ</t>
    </rPh>
    <rPh sb="2" eb="4">
      <t>マチリツ</t>
    </rPh>
    <phoneticPr fontId="4"/>
  </si>
  <si>
    <t>高森町立</t>
    <rPh sb="0" eb="3">
      <t>タカモリマチ</t>
    </rPh>
    <rPh sb="3" eb="4">
      <t>リツ</t>
    </rPh>
    <phoneticPr fontId="4"/>
  </si>
  <si>
    <t>阿南町立</t>
    <rPh sb="0" eb="2">
      <t>アナン</t>
    </rPh>
    <rPh sb="2" eb="4">
      <t>マチリツ</t>
    </rPh>
    <phoneticPr fontId="4"/>
  </si>
  <si>
    <t>阿南町立</t>
    <rPh sb="0" eb="3">
      <t>アナンチョウ</t>
    </rPh>
    <rPh sb="3" eb="4">
      <t>リツ</t>
    </rPh>
    <phoneticPr fontId="4"/>
  </si>
  <si>
    <t>木曽町</t>
    <phoneticPr fontId="4"/>
  </si>
  <si>
    <t>-</t>
    <phoneticPr fontId="4"/>
  </si>
  <si>
    <t>-</t>
    <phoneticPr fontId="4"/>
  </si>
  <si>
    <t>-</t>
    <phoneticPr fontId="4"/>
  </si>
  <si>
    <t>木曽町</t>
    <rPh sb="0" eb="3">
      <t>キソマチ</t>
    </rPh>
    <phoneticPr fontId="4"/>
  </si>
  <si>
    <t>池田町</t>
    <rPh sb="0" eb="2">
      <t>イケダ</t>
    </rPh>
    <rPh sb="2" eb="3">
      <t>マチリツ</t>
    </rPh>
    <phoneticPr fontId="4"/>
  </si>
  <si>
    <t>池田町</t>
    <rPh sb="0" eb="2">
      <t>イケダ</t>
    </rPh>
    <rPh sb="2" eb="3">
      <t>チョウ</t>
    </rPh>
    <phoneticPr fontId="4"/>
  </si>
  <si>
    <t>坂城町立</t>
    <rPh sb="0" eb="2">
      <t>サカキ</t>
    </rPh>
    <rPh sb="2" eb="4">
      <t>マチリツ</t>
    </rPh>
    <phoneticPr fontId="4"/>
  </si>
  <si>
    <t>坂城町立</t>
    <rPh sb="0" eb="3">
      <t>サカキマチ</t>
    </rPh>
    <rPh sb="3" eb="4">
      <t>リツ</t>
    </rPh>
    <phoneticPr fontId="4"/>
  </si>
  <si>
    <t>小布施町立</t>
    <rPh sb="0" eb="3">
      <t>オブセ</t>
    </rPh>
    <rPh sb="3" eb="5">
      <t>マチリツ</t>
    </rPh>
    <phoneticPr fontId="4"/>
  </si>
  <si>
    <t>鴻山文庫</t>
  </si>
  <si>
    <t>小布施町立</t>
    <rPh sb="0" eb="3">
      <t>オブセ</t>
    </rPh>
    <rPh sb="3" eb="5">
      <t>チョウリツ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</si>
  <si>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</si>
  <si>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</si>
  <si>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</si>
  <si>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南牧村</t>
    <rPh sb="0" eb="3">
      <t>ミナミマキムラ</t>
    </rPh>
    <phoneticPr fontId="4"/>
  </si>
  <si>
    <t>南相木村立
ふれあい</t>
    <rPh sb="0" eb="4">
      <t>ミナミマキムラ</t>
    </rPh>
    <rPh sb="4" eb="5">
      <t>リツ</t>
    </rPh>
    <phoneticPr fontId="4"/>
  </si>
  <si>
    <t>南相木村立</t>
    <rPh sb="0" eb="4">
      <t>ミナミアイキムラ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</si>
  <si>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</si>
  <si>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小川原文庫</t>
  </si>
  <si>
    <t>青木村</t>
    <rPh sb="0" eb="3">
      <t>アオキムラ</t>
    </rPh>
    <phoneticPr fontId="4"/>
  </si>
  <si>
    <t>原村</t>
    <rPh sb="0" eb="2">
      <t>ハラムラ</t>
    </rPh>
    <phoneticPr fontId="4"/>
  </si>
  <si>
    <t>法律総合オンラインサービス</t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</si>
  <si>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</si>
  <si>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  <rPh sb="0" eb="4">
      <t>ミナミミノワムラ</t>
    </rPh>
    <phoneticPr fontId="4"/>
  </si>
  <si>
    <t>中川村</t>
    <rPh sb="0" eb="3">
      <t>ナカガワムラ</t>
    </rPh>
    <phoneticPr fontId="4"/>
  </si>
  <si>
    <t>宮田村</t>
    <rPh sb="0" eb="2">
      <t>ミヤタ</t>
    </rPh>
    <rPh sb="2" eb="3">
      <t>ムラ</t>
    </rPh>
    <phoneticPr fontId="4"/>
  </si>
  <si>
    <t>宮田村</t>
    <rPh sb="0" eb="3">
      <t>ミヤダムラ</t>
    </rPh>
    <phoneticPr fontId="4"/>
  </si>
  <si>
    <t>阿智村</t>
    <rPh sb="0" eb="3">
      <t>アチムラ</t>
    </rPh>
    <phoneticPr fontId="4"/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</si>
  <si>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</si>
  <si>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  <rPh sb="0" eb="3">
      <t>ネバムラ</t>
    </rPh>
    <rPh sb="3" eb="4">
      <t>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</si>
  <si>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</si>
  <si>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  <rPh sb="0" eb="3">
      <t>シモジョウムラ</t>
    </rPh>
    <rPh sb="3" eb="4">
      <t>リツ</t>
    </rPh>
    <phoneticPr fontId="4"/>
  </si>
  <si>
    <t>天龍村</t>
    <rPh sb="0" eb="2">
      <t>テンリュウ</t>
    </rPh>
    <rPh sb="2" eb="3">
      <t>ムラ</t>
    </rPh>
    <phoneticPr fontId="4"/>
  </si>
  <si>
    <t>天龍村</t>
    <rPh sb="0" eb="3">
      <t>テンリュウムラ</t>
    </rPh>
    <phoneticPr fontId="4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</si>
  <si>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</si>
  <si>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</si>
  <si>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</si>
  <si>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豊丘村</t>
    <rPh sb="0" eb="3">
      <t>トヨオカムラ</t>
    </rPh>
    <phoneticPr fontId="4"/>
  </si>
  <si>
    <t>山形村</t>
    <rPh sb="0" eb="2">
      <t>ヤマガタ</t>
    </rPh>
    <rPh sb="2" eb="3">
      <t>ムラ</t>
    </rPh>
    <phoneticPr fontId="4"/>
  </si>
  <si>
    <t>山形村</t>
    <rPh sb="0" eb="3">
      <t>ヤマガタムラ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</si>
  <si>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</si>
  <si>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  <rPh sb="0" eb="2">
      <t>ソンリツ</t>
    </rPh>
    <rPh sb="2" eb="5">
      <t>アサヒムラ</t>
    </rPh>
    <phoneticPr fontId="4"/>
  </si>
  <si>
    <t>筑北村</t>
    <rPh sb="0" eb="1">
      <t>チク</t>
    </rPh>
    <rPh sb="1" eb="3">
      <t>キタムラ</t>
    </rPh>
    <phoneticPr fontId="4"/>
  </si>
  <si>
    <t>筑北村</t>
    <rPh sb="0" eb="1">
      <t>チク</t>
    </rPh>
    <rPh sb="1" eb="2">
      <t>ホク</t>
    </rPh>
    <rPh sb="2" eb="3">
      <t>ムラ</t>
    </rPh>
    <phoneticPr fontId="4"/>
  </si>
  <si>
    <t>松川村</t>
    <rPh sb="0" eb="2">
      <t>マツカワ</t>
    </rPh>
    <rPh sb="2" eb="3">
      <t>ムラ</t>
    </rPh>
    <phoneticPr fontId="4"/>
  </si>
  <si>
    <t>松川村</t>
    <rPh sb="0" eb="3">
      <t>マツカワムラ</t>
    </rPh>
    <phoneticPr fontId="4"/>
  </si>
  <si>
    <t>白馬村</t>
    <rPh sb="0" eb="3">
      <t>ハクバムラ</t>
    </rPh>
    <phoneticPr fontId="4"/>
  </si>
  <si>
    <t>小谷村</t>
    <rPh sb="0" eb="3">
      <t>オタリムラ</t>
    </rPh>
    <phoneticPr fontId="4"/>
  </si>
  <si>
    <t>ライブラリー８２</t>
    <phoneticPr fontId="4"/>
  </si>
  <si>
    <t>ライブラリー８２</t>
    <phoneticPr fontId="4"/>
  </si>
  <si>
    <t>合計</t>
    <rPh sb="0" eb="2">
      <t>ゴウケイ</t>
    </rPh>
    <phoneticPr fontId="4"/>
  </si>
  <si>
    <t>※ 人口１人当蔵書冊数＝蔵書冊数/奉仕対象人口</t>
    <rPh sb="2" eb="4">
      <t>ジンコウ</t>
    </rPh>
    <rPh sb="5" eb="6">
      <t>ニン</t>
    </rPh>
    <rPh sb="6" eb="7">
      <t>ア</t>
    </rPh>
    <rPh sb="7" eb="9">
      <t>ゾウショ</t>
    </rPh>
    <rPh sb="9" eb="11">
      <t>サッスウ</t>
    </rPh>
    <rPh sb="12" eb="14">
      <t>ゾウショ</t>
    </rPh>
    <rPh sb="14" eb="16">
      <t>サッスウ</t>
    </rPh>
    <rPh sb="17" eb="19">
      <t>ホウシ</t>
    </rPh>
    <rPh sb="19" eb="21">
      <t>タイショウ</t>
    </rPh>
    <rPh sb="21" eb="23">
      <t>ジンコウ</t>
    </rPh>
    <phoneticPr fontId="4"/>
  </si>
  <si>
    <t>※合計の数値は、県全体の図書館の蔵書数/県人口</t>
    <rPh sb="1" eb="3">
      <t>ゴウケイ</t>
    </rPh>
    <rPh sb="4" eb="6">
      <t>スウチ</t>
    </rPh>
    <rPh sb="8" eb="9">
      <t>ケン</t>
    </rPh>
    <rPh sb="9" eb="11">
      <t>ゼンタイ</t>
    </rPh>
    <rPh sb="12" eb="15">
      <t>トショカン</t>
    </rPh>
    <rPh sb="16" eb="18">
      <t>ゾウショ</t>
    </rPh>
    <rPh sb="18" eb="19">
      <t>スウ</t>
    </rPh>
    <rPh sb="20" eb="21">
      <t>ケン</t>
    </rPh>
    <rPh sb="21" eb="23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</si>
</sst>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#,##0_ ;[Red]\-#,##0\ "/>
    <numFmt numFmtId="178" formatCode="#,##0_);[Red]\(#,##0\)"/>
    <numFmt numFmtId="179" formatCode="0_ "/>
    <numFmt numFmtId="180" formatCode="0_ ;[Red]\-0\ "/>
    <numFmt numFmtId="181" formatCode="0.0_);[Red]\(0.0\)"/>
    <numFmt numFmtId="182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color theme="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 applyFill="0" applyProtection="0"/>
    <xf numFmtId="38" fontId="12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38" fontId="2" fillId="0" borderId="0" xfId="1" applyFont="1" applyAlignment="1">
      <alignment vertical="center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 vertical="center"/>
    </xf>
    <xf numFmtId="176" fontId="5" fillId="0" borderId="0" xfId="1" applyNumberFormat="1" applyFont="1" applyFill="1" applyAlignment="1">
      <alignment horizontal="right"/>
    </xf>
    <xf numFmtId="38" fontId="6" fillId="0" borderId="0" xfId="1" applyFont="1" applyFill="1" applyBorder="1"/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Border="1"/>
    <xf numFmtId="0" fontId="5" fillId="0" borderId="0" xfId="0" applyFont="1"/>
    <xf numFmtId="38" fontId="6" fillId="0" borderId="0" xfId="1" applyFont="1" applyFill="1" applyBorder="1" applyAlignment="1">
      <alignment horizontal="center" vertical="center"/>
    </xf>
    <xf numFmtId="0" fontId="7" fillId="0" borderId="0" xfId="2" applyFont="1" applyBorder="1"/>
    <xf numFmtId="0" fontId="1" fillId="0" borderId="0" xfId="2"/>
    <xf numFmtId="38" fontId="5" fillId="0" borderId="7" xfId="1" applyFont="1" applyFill="1" applyBorder="1" applyAlignment="1">
      <alignment horizontal="right" vertical="top"/>
    </xf>
    <xf numFmtId="38" fontId="5" fillId="0" borderId="8" xfId="1" applyFont="1" applyFill="1" applyBorder="1" applyAlignment="1">
      <alignment horizontal="right" vertical="top"/>
    </xf>
    <xf numFmtId="38" fontId="5" fillId="0" borderId="7" xfId="1" applyFont="1" applyFill="1" applyBorder="1" applyAlignment="1">
      <alignment horizontal="center" vertical="top"/>
    </xf>
    <xf numFmtId="38" fontId="5" fillId="0" borderId="8" xfId="1" applyFont="1" applyFill="1" applyBorder="1" applyAlignment="1">
      <alignment horizontal="center" vertical="top"/>
    </xf>
    <xf numFmtId="38" fontId="9" fillId="0" borderId="14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right" vertical="center"/>
    </xf>
    <xf numFmtId="176" fontId="9" fillId="0" borderId="19" xfId="1" applyNumberFormat="1" applyFont="1" applyFill="1" applyBorder="1" applyAlignment="1">
      <alignment horizontal="right" vertical="center"/>
    </xf>
    <xf numFmtId="38" fontId="11" fillId="0" borderId="0" xfId="1" applyFont="1" applyFill="1" applyBorder="1"/>
    <xf numFmtId="178" fontId="5" fillId="0" borderId="2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9" fontId="5" fillId="0" borderId="19" xfId="1" applyNumberFormat="1" applyFont="1" applyFill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180" fontId="5" fillId="0" borderId="3" xfId="0" applyNumberFormat="1" applyFont="1" applyBorder="1" applyAlignment="1">
      <alignment horizontal="right" vertical="center"/>
    </xf>
    <xf numFmtId="181" fontId="5" fillId="0" borderId="3" xfId="0" applyNumberFormat="1" applyFont="1" applyBorder="1" applyAlignment="1">
      <alignment horizontal="right" vertical="center"/>
    </xf>
    <xf numFmtId="38" fontId="6" fillId="0" borderId="0" xfId="4" applyFont="1" applyBorder="1" applyAlignment="1">
      <alignment horizontal="right" vertical="center"/>
    </xf>
    <xf numFmtId="178" fontId="5" fillId="0" borderId="2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23" xfId="0" applyNumberFormat="1" applyFont="1" applyFill="1" applyBorder="1" applyAlignment="1">
      <alignment horizontal="right" vertical="center"/>
    </xf>
    <xf numFmtId="0" fontId="5" fillId="0" borderId="5" xfId="3" applyFont="1" applyBorder="1" applyAlignment="1" applyProtection="1">
      <alignment horizontal="distributed" vertical="center"/>
      <protection locked="0"/>
    </xf>
    <xf numFmtId="0" fontId="5" fillId="0" borderId="3" xfId="3" applyFont="1" applyBorder="1" applyAlignment="1" applyProtection="1">
      <alignment horizontal="distributed" vertical="center" justifyLastLine="1" shrinkToFit="1"/>
      <protection locked="0"/>
    </xf>
    <xf numFmtId="0" fontId="6" fillId="0" borderId="0" xfId="3" applyFont="1" applyBorder="1" applyAlignment="1" applyProtection="1">
      <alignment horizontal="distributed" vertical="center"/>
      <protection locked="0"/>
    </xf>
    <xf numFmtId="0" fontId="6" fillId="0" borderId="0" xfId="3" applyFont="1" applyBorder="1" applyAlignment="1" applyProtection="1">
      <alignment horizontal="distributed" vertical="center" shrinkToFit="1"/>
      <protection locked="0"/>
    </xf>
    <xf numFmtId="0" fontId="5" fillId="0" borderId="4" xfId="3" applyFont="1" applyBorder="1" applyAlignment="1" applyProtection="1">
      <alignment horizontal="distributed" vertical="center" justifyLastLine="1" shrinkToFit="1"/>
      <protection locked="0"/>
    </xf>
    <xf numFmtId="0" fontId="5" fillId="0" borderId="9" xfId="3" applyFont="1" applyBorder="1" applyAlignment="1" applyProtection="1">
      <alignment horizontal="distributed" vertical="center"/>
      <protection locked="0"/>
    </xf>
    <xf numFmtId="0" fontId="5" fillId="0" borderId="2" xfId="3" applyFont="1" applyBorder="1" applyAlignment="1" applyProtection="1">
      <alignment horizontal="distributed" vertical="center" justifyLastLine="1" shrinkToFit="1"/>
      <protection locked="0"/>
    </xf>
    <xf numFmtId="0" fontId="5" fillId="0" borderId="19" xfId="3" applyFont="1" applyBorder="1" applyAlignment="1" applyProtection="1">
      <alignment horizontal="distributed" vertical="center"/>
      <protection locked="0"/>
    </xf>
    <xf numFmtId="0" fontId="5" fillId="0" borderId="2" xfId="3" applyFont="1" applyBorder="1" applyAlignment="1" applyProtection="1">
      <alignment horizontal="distributed" vertical="center" justifyLastLine="1"/>
      <protection locked="0"/>
    </xf>
    <xf numFmtId="0" fontId="5" fillId="0" borderId="3" xfId="3" applyFont="1" applyBorder="1" applyAlignment="1" applyProtection="1">
      <alignment horizontal="distributed" vertical="center" justifyLastLine="1"/>
      <protection locked="0"/>
    </xf>
    <xf numFmtId="0" fontId="5" fillId="0" borderId="4" xfId="3" applyFont="1" applyBorder="1" applyAlignment="1" applyProtection="1">
      <alignment horizontal="distributed" vertical="center" justifyLastLine="1"/>
      <protection locked="0"/>
    </xf>
    <xf numFmtId="0" fontId="6" fillId="0" borderId="0" xfId="3" applyFont="1" applyBorder="1" applyAlignment="1" applyProtection="1">
      <alignment horizontal="distributed" vertical="center" justifyLastLine="1"/>
      <protection locked="0"/>
    </xf>
    <xf numFmtId="0" fontId="5" fillId="0" borderId="4" xfId="3" applyFont="1" applyBorder="1" applyAlignment="1" applyProtection="1">
      <alignment horizontal="distributed" vertical="center"/>
      <protection locked="0"/>
    </xf>
    <xf numFmtId="0" fontId="5" fillId="0" borderId="3" xfId="3" applyFont="1" applyBorder="1" applyAlignment="1" applyProtection="1">
      <alignment horizontal="distributed" vertical="center"/>
      <protection locked="0"/>
    </xf>
    <xf numFmtId="178" fontId="5" fillId="0" borderId="20" xfId="0" applyNumberFormat="1" applyFont="1" applyFill="1" applyBorder="1" applyAlignment="1">
      <alignment horizontal="right" vertical="center" shrinkToFit="1"/>
    </xf>
    <xf numFmtId="0" fontId="5" fillId="0" borderId="0" xfId="0" applyFont="1" applyBorder="1"/>
    <xf numFmtId="178" fontId="6" fillId="0" borderId="0" xfId="0" applyNumberFormat="1" applyFont="1" applyBorder="1" applyAlignment="1">
      <alignment horizontal="center"/>
    </xf>
    <xf numFmtId="178" fontId="5" fillId="0" borderId="0" xfId="0" applyNumberFormat="1" applyFont="1" applyFill="1" applyBorder="1" applyAlignment="1">
      <alignment vertical="center"/>
    </xf>
    <xf numFmtId="0" fontId="5" fillId="0" borderId="9" xfId="3" applyFont="1" applyFill="1" applyBorder="1"/>
    <xf numFmtId="0" fontId="5" fillId="0" borderId="9" xfId="3" applyFont="1" applyBorder="1" applyAlignment="1" applyProtection="1">
      <alignment horizontal="distributed" vertical="center" justifyLastLine="1"/>
      <protection locked="0"/>
    </xf>
    <xf numFmtId="0" fontId="6" fillId="0" borderId="0" xfId="0" applyFont="1" applyBorder="1" applyAlignment="1">
      <alignment horizontal="center"/>
    </xf>
    <xf numFmtId="0" fontId="6" fillId="0" borderId="0" xfId="3" applyFont="1" applyFill="1" applyBorder="1"/>
    <xf numFmtId="0" fontId="5" fillId="0" borderId="5" xfId="3" applyFont="1" applyFill="1" applyBorder="1"/>
    <xf numFmtId="0" fontId="5" fillId="0" borderId="14" xfId="3" applyFont="1" applyBorder="1" applyAlignment="1" applyProtection="1">
      <alignment horizontal="distributed" vertical="center"/>
      <protection locked="0"/>
    </xf>
    <xf numFmtId="178" fontId="5" fillId="0" borderId="0" xfId="0" applyNumberFormat="1" applyFont="1"/>
    <xf numFmtId="0" fontId="5" fillId="0" borderId="3" xfId="3" applyFont="1" applyBorder="1" applyAlignment="1" applyProtection="1">
      <alignment horizontal="distributed" vertical="center" wrapText="1" shrinkToFit="1"/>
      <protection locked="0"/>
    </xf>
    <xf numFmtId="0" fontId="6" fillId="0" borderId="0" xfId="3" applyFont="1" applyBorder="1" applyAlignment="1">
      <alignment horizontal="distributed" vertical="center"/>
    </xf>
    <xf numFmtId="0" fontId="5" fillId="0" borderId="3" xfId="3" applyFont="1" applyBorder="1" applyAlignment="1">
      <alignment horizontal="distributed" vertical="center"/>
    </xf>
    <xf numFmtId="0" fontId="5" fillId="0" borderId="9" xfId="3" applyFont="1" applyBorder="1" applyAlignment="1" applyProtection="1">
      <alignment vertical="center"/>
      <protection locked="0"/>
    </xf>
    <xf numFmtId="0" fontId="5" fillId="0" borderId="8" xfId="3" applyFont="1" applyBorder="1" applyAlignment="1" applyProtection="1">
      <alignment horizontal="distributed" vertical="center"/>
      <protection locked="0"/>
    </xf>
    <xf numFmtId="0" fontId="6" fillId="0" borderId="0" xfId="3" applyFont="1" applyBorder="1" applyAlignment="1" applyProtection="1">
      <alignment vertical="center"/>
      <protection locked="0"/>
    </xf>
    <xf numFmtId="0" fontId="5" fillId="0" borderId="19" xfId="3" applyFont="1" applyBorder="1" applyAlignment="1" applyProtection="1">
      <alignment vertical="center"/>
      <protection locked="0"/>
    </xf>
    <xf numFmtId="0" fontId="5" fillId="0" borderId="8" xfId="3" applyFont="1" applyBorder="1" applyAlignment="1">
      <alignment horizontal="distributed" vertical="center"/>
    </xf>
    <xf numFmtId="0" fontId="6" fillId="0" borderId="0" xfId="3" applyFont="1" applyFill="1" applyBorder="1" applyAlignment="1">
      <alignment horizontal="distributed" vertical="center"/>
    </xf>
    <xf numFmtId="178" fontId="5" fillId="0" borderId="3" xfId="0" applyNumberFormat="1" applyFont="1" applyFill="1" applyBorder="1" applyAlignment="1">
      <alignment horizontal="right" vertical="center"/>
    </xf>
    <xf numFmtId="178" fontId="5" fillId="0" borderId="24" xfId="0" applyNumberFormat="1" applyFont="1" applyFill="1" applyBorder="1" applyAlignment="1">
      <alignment horizontal="right" vertical="center"/>
    </xf>
    <xf numFmtId="177" fontId="6" fillId="0" borderId="0" xfId="2" applyNumberFormat="1" applyFont="1" applyBorder="1" applyAlignment="1">
      <alignment horizontal="right" vertical="center"/>
    </xf>
    <xf numFmtId="178" fontId="5" fillId="0" borderId="14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25" xfId="0" applyNumberFormat="1" applyFont="1" applyFill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180" fontId="5" fillId="0" borderId="19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0" borderId="26" xfId="0" applyNumberFormat="1" applyFont="1" applyFill="1" applyBorder="1" applyAlignment="1">
      <alignment horizontal="right" vertical="center"/>
    </xf>
    <xf numFmtId="178" fontId="5" fillId="0" borderId="27" xfId="0" applyNumberFormat="1" applyFont="1" applyFill="1" applyBorder="1" applyAlignment="1">
      <alignment horizontal="right" vertical="center"/>
    </xf>
    <xf numFmtId="178" fontId="5" fillId="0" borderId="28" xfId="0" applyNumberFormat="1" applyFont="1" applyFill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8" fontId="5" fillId="0" borderId="29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/>
    </xf>
    <xf numFmtId="38" fontId="5" fillId="0" borderId="20" xfId="1" applyFont="1" applyFill="1" applyBorder="1" applyAlignment="1">
      <alignment horizontal="right" vertical="center"/>
    </xf>
    <xf numFmtId="180" fontId="5" fillId="0" borderId="20" xfId="0" applyNumberFormat="1" applyFont="1" applyFill="1" applyBorder="1" applyAlignment="1">
      <alignment horizontal="right" vertical="center"/>
    </xf>
    <xf numFmtId="180" fontId="5" fillId="0" borderId="3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33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5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9" fontId="5" fillId="0" borderId="32" xfId="1" applyNumberFormat="1" applyFont="1" applyFill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180" fontId="5" fillId="0" borderId="32" xfId="0" applyNumberFormat="1" applyFont="1" applyBorder="1" applyAlignment="1">
      <alignment horizontal="right" vertical="center"/>
    </xf>
    <xf numFmtId="181" fontId="5" fillId="0" borderId="32" xfId="0" applyNumberFormat="1" applyFont="1" applyBorder="1" applyAlignment="1">
      <alignment horizontal="right"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9" fontId="5" fillId="0" borderId="19" xfId="1" applyNumberFormat="1" applyFont="1" applyFill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181" fontId="5" fillId="0" borderId="19" xfId="0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>
      <alignment horizontal="right"/>
    </xf>
    <xf numFmtId="0" fontId="5" fillId="0" borderId="0" xfId="2" applyFont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38" fontId="5" fillId="0" borderId="0" xfId="1" applyFont="1" applyAlignment="1">
      <alignment horizontal="right"/>
    </xf>
    <xf numFmtId="176" fontId="5" fillId="0" borderId="0" xfId="0" applyNumberFormat="1" applyFont="1" applyAlignment="1">
      <alignment horizontal="right"/>
    </xf>
    <xf numFmtId="0" fontId="10" fillId="0" borderId="0" xfId="2" applyFont="1"/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0" fontId="5" fillId="0" borderId="20" xfId="3" applyFont="1" applyFill="1" applyBorder="1" applyAlignment="1">
      <alignment horizontal="distributed" vertical="center"/>
    </xf>
    <xf numFmtId="0" fontId="5" fillId="0" borderId="8" xfId="3" applyFont="1" applyFill="1" applyBorder="1" applyAlignment="1">
      <alignment horizontal="distributed" vertical="center"/>
    </xf>
    <xf numFmtId="0" fontId="6" fillId="0" borderId="0" xfId="3" applyFont="1" applyBorder="1" applyAlignment="1" applyProtection="1">
      <alignment horizontal="distributed" vertical="center"/>
      <protection locked="0"/>
    </xf>
    <xf numFmtId="0" fontId="6" fillId="0" borderId="0" xfId="3" applyFont="1" applyBorder="1" applyAlignment="1">
      <alignment vertical="center"/>
    </xf>
    <xf numFmtId="0" fontId="5" fillId="0" borderId="30" xfId="3" applyFont="1" applyFill="1" applyBorder="1" applyAlignment="1">
      <alignment horizontal="distributed" vertical="center"/>
    </xf>
    <xf numFmtId="0" fontId="5" fillId="0" borderId="31" xfId="3" applyFont="1" applyFill="1" applyBorder="1" applyAlignment="1">
      <alignment horizontal="distributed" vertical="center"/>
    </xf>
    <xf numFmtId="0" fontId="9" fillId="0" borderId="20" xfId="3" applyFont="1" applyFill="1" applyBorder="1" applyAlignment="1">
      <alignment horizontal="distributed" vertical="center" shrinkToFit="1"/>
    </xf>
    <xf numFmtId="0" fontId="9" fillId="0" borderId="8" xfId="3" applyFont="1" applyFill="1" applyBorder="1" applyAlignment="1">
      <alignment horizontal="distributed" vertical="center" shrinkToFit="1"/>
    </xf>
    <xf numFmtId="0" fontId="6" fillId="0" borderId="0" xfId="3" applyFont="1" applyBorder="1" applyAlignment="1" applyProtection="1">
      <alignment horizontal="distributed" vertical="center" shrinkToFit="1"/>
      <protection locked="0"/>
    </xf>
    <xf numFmtId="0" fontId="5" fillId="0" borderId="20" xfId="3" applyFont="1" applyBorder="1" applyAlignment="1" applyProtection="1">
      <alignment horizontal="distributed" vertical="center" shrinkToFit="1"/>
      <protection locked="0"/>
    </xf>
    <xf numFmtId="0" fontId="5" fillId="0" borderId="8" xfId="3" applyFont="1" applyBorder="1" applyAlignment="1" applyProtection="1">
      <alignment horizontal="distributed" vertical="center" shrinkToFit="1"/>
      <protection locked="0"/>
    </xf>
    <xf numFmtId="0" fontId="5" fillId="0" borderId="20" xfId="3" applyFont="1" applyFill="1" applyBorder="1" applyAlignment="1">
      <alignment horizontal="distributed" vertical="center" shrinkToFit="1"/>
    </xf>
    <xf numFmtId="0" fontId="5" fillId="0" borderId="8" xfId="3" applyFont="1" applyFill="1" applyBorder="1" applyAlignment="1">
      <alignment horizontal="distributed" vertical="center" shrinkToFit="1"/>
    </xf>
    <xf numFmtId="0" fontId="5" fillId="0" borderId="20" xfId="3" applyFont="1" applyFill="1" applyBorder="1" applyAlignment="1">
      <alignment horizontal="distributed" vertical="center" wrapText="1" shrinkToFit="1"/>
    </xf>
    <xf numFmtId="0" fontId="5" fillId="0" borderId="7" xfId="3" applyFont="1" applyFill="1" applyBorder="1" applyAlignment="1">
      <alignment horizontal="distributed" vertical="center" shrinkToFit="1"/>
    </xf>
    <xf numFmtId="0" fontId="5" fillId="0" borderId="14" xfId="3" applyFont="1" applyFill="1" applyBorder="1" applyAlignment="1">
      <alignment horizontal="distributed" vertical="center" shrinkToFit="1"/>
    </xf>
    <xf numFmtId="0" fontId="5" fillId="0" borderId="15" xfId="3" applyFont="1" applyFill="1" applyBorder="1" applyAlignment="1">
      <alignment horizontal="distributed" vertical="center" shrinkToFit="1"/>
    </xf>
    <xf numFmtId="0" fontId="6" fillId="0" borderId="0" xfId="3" applyFont="1" applyFill="1" applyBorder="1" applyAlignment="1" applyProtection="1">
      <alignment horizontal="distributed" vertical="center" shrinkToFit="1"/>
      <protection locked="0"/>
    </xf>
    <xf numFmtId="0" fontId="6" fillId="0" borderId="0" xfId="3" applyFont="1" applyFill="1" applyBorder="1" applyAlignment="1">
      <alignment vertical="center"/>
    </xf>
    <xf numFmtId="0" fontId="5" fillId="0" borderId="1" xfId="3" applyFont="1" applyFill="1" applyBorder="1" applyAlignment="1">
      <alignment horizontal="distributed" vertical="center"/>
    </xf>
    <xf numFmtId="0" fontId="5" fillId="0" borderId="2" xfId="3" applyFont="1" applyFill="1" applyBorder="1" applyAlignment="1">
      <alignment horizontal="distributed" vertical="center"/>
    </xf>
    <xf numFmtId="181" fontId="5" fillId="0" borderId="4" xfId="0" applyNumberFormat="1" applyFont="1" applyBorder="1" applyAlignment="1">
      <alignment horizontal="center" vertical="center"/>
    </xf>
    <xf numFmtId="181" fontId="5" fillId="0" borderId="19" xfId="0" applyNumberFormat="1" applyFont="1" applyBorder="1" applyAlignment="1">
      <alignment horizontal="center" vertical="center"/>
    </xf>
    <xf numFmtId="182" fontId="6" fillId="0" borderId="0" xfId="1" applyNumberFormat="1" applyFont="1" applyBorder="1" applyAlignment="1">
      <alignment horizontal="right" vertical="center" wrapText="1"/>
    </xf>
    <xf numFmtId="0" fontId="5" fillId="0" borderId="20" xfId="3" applyFont="1" applyFill="1" applyBorder="1" applyAlignment="1" applyProtection="1">
      <alignment horizontal="distributed" vertical="center" shrinkToFit="1"/>
      <protection locked="0"/>
    </xf>
    <xf numFmtId="0" fontId="5" fillId="0" borderId="8" xfId="3" applyFont="1" applyFill="1" applyBorder="1" applyAlignment="1" applyProtection="1">
      <alignment horizontal="distributed" vertical="center" shrinkToFit="1"/>
      <protection locked="0"/>
    </xf>
    <xf numFmtId="0" fontId="9" fillId="0" borderId="20" xfId="3" applyFont="1" applyFill="1" applyBorder="1" applyAlignment="1">
      <alignment horizontal="distributed" vertical="center" wrapText="1" shrinkToFit="1"/>
    </xf>
    <xf numFmtId="181" fontId="5" fillId="0" borderId="4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5" fillId="0" borderId="20" xfId="3" applyFont="1" applyBorder="1" applyAlignment="1" applyProtection="1">
      <alignment horizontal="distributed" vertical="center"/>
      <protection locked="0"/>
    </xf>
    <xf numFmtId="0" fontId="5" fillId="0" borderId="8" xfId="3" applyFont="1" applyBorder="1"/>
    <xf numFmtId="0" fontId="5" fillId="0" borderId="1" xfId="3" applyFont="1" applyBorder="1" applyAlignment="1" applyProtection="1">
      <alignment horizontal="distributed" vertical="center"/>
      <protection locked="0"/>
    </xf>
    <xf numFmtId="0" fontId="5" fillId="0" borderId="8" xfId="3" applyFont="1" applyBorder="1" applyAlignment="1" applyProtection="1">
      <alignment horizontal="distributed" vertical="center"/>
      <protection locked="0"/>
    </xf>
    <xf numFmtId="181" fontId="5" fillId="0" borderId="9" xfId="0" applyNumberFormat="1" applyFont="1" applyBorder="1" applyAlignment="1">
      <alignment horizontal="right" vertical="center"/>
    </xf>
    <xf numFmtId="181" fontId="5" fillId="0" borderId="9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3" applyFont="1" applyBorder="1" applyAlignment="1" applyProtection="1">
      <alignment horizontal="distributed" vertical="center"/>
      <protection locked="0"/>
    </xf>
    <xf numFmtId="0" fontId="5" fillId="0" borderId="1" xfId="3" applyFont="1" applyBorder="1" applyAlignment="1" applyProtection="1">
      <alignment horizontal="distributed" vertical="center" shrinkToFit="1"/>
      <protection locked="0"/>
    </xf>
    <xf numFmtId="0" fontId="5" fillId="0" borderId="2" xfId="3" applyFont="1" applyBorder="1" applyAlignment="1" applyProtection="1">
      <alignment horizontal="distributed" vertical="center" shrinkToFit="1"/>
      <protection locked="0"/>
    </xf>
    <xf numFmtId="0" fontId="5" fillId="0" borderId="2" xfId="3" applyFont="1" applyBorder="1"/>
    <xf numFmtId="0" fontId="6" fillId="0" borderId="0" xfId="3" applyFont="1" applyBorder="1"/>
    <xf numFmtId="0" fontId="5" fillId="0" borderId="9" xfId="3" applyFont="1" applyBorder="1" applyAlignment="1" applyProtection="1">
      <alignment horizontal="center" vertical="center" wrapText="1"/>
      <protection locked="0"/>
    </xf>
    <xf numFmtId="0" fontId="5" fillId="0" borderId="8" xfId="3" applyFont="1" applyBorder="1" applyAlignment="1">
      <alignment vertical="center"/>
    </xf>
    <xf numFmtId="38" fontId="5" fillId="0" borderId="4" xfId="1" applyFont="1" applyFill="1" applyBorder="1" applyAlignment="1">
      <alignment horizontal="center" vertical="center" textRotation="255" shrinkToFit="1"/>
    </xf>
    <xf numFmtId="38" fontId="5" fillId="0" borderId="9" xfId="1" applyFont="1" applyFill="1" applyBorder="1" applyAlignment="1">
      <alignment horizontal="center" vertical="center" textRotation="255" shrinkToFit="1"/>
    </xf>
    <xf numFmtId="38" fontId="8" fillId="0" borderId="10" xfId="1" applyFont="1" applyFill="1" applyBorder="1" applyAlignment="1">
      <alignment horizontal="center" vertical="center" textRotation="255" shrinkToFit="1"/>
    </xf>
    <xf numFmtId="38" fontId="8" fillId="0" borderId="13" xfId="1" applyFont="1" applyFill="1" applyBorder="1" applyAlignment="1">
      <alignment horizontal="center" vertical="center" textRotation="255" shrinkToFit="1"/>
    </xf>
    <xf numFmtId="38" fontId="9" fillId="0" borderId="11" xfId="1" applyFont="1" applyFill="1" applyBorder="1" applyAlignment="1">
      <alignment horizontal="center" vertical="center" textRotation="255" shrinkToFit="1"/>
    </xf>
    <xf numFmtId="38" fontId="9" fillId="0" borderId="10" xfId="1" applyFont="1" applyFill="1" applyBorder="1" applyAlignment="1">
      <alignment horizontal="center" vertical="center" textRotation="255" wrapText="1" shrinkToFit="1"/>
    </xf>
    <xf numFmtId="38" fontId="9" fillId="0" borderId="13" xfId="1" applyFont="1" applyFill="1" applyBorder="1" applyAlignment="1">
      <alignment horizontal="center" vertical="center" textRotation="255" shrinkToFit="1"/>
    </xf>
    <xf numFmtId="38" fontId="9" fillId="0" borderId="12" xfId="1" applyFont="1" applyFill="1" applyBorder="1" applyAlignment="1">
      <alignment horizontal="center" vertical="center" textRotation="255" shrinkToFit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justifyLastLine="1"/>
    </xf>
    <xf numFmtId="38" fontId="5" fillId="0" borderId="3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 textRotation="255" wrapText="1"/>
    </xf>
    <xf numFmtId="176" fontId="1" fillId="0" borderId="9" xfId="2" applyNumberForma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textRotation="255" wrapText="1"/>
    </xf>
    <xf numFmtId="38" fontId="5" fillId="0" borderId="5" xfId="1" applyFont="1" applyFill="1" applyBorder="1" applyAlignment="1">
      <alignment horizontal="center" vertical="center" textRotation="255" wrapText="1"/>
    </xf>
    <xf numFmtId="38" fontId="5" fillId="0" borderId="1" xfId="1" applyFont="1" applyFill="1" applyBorder="1" applyAlignment="1">
      <alignment horizontal="center" vertical="center" textRotation="255"/>
    </xf>
    <xf numFmtId="38" fontId="5" fillId="0" borderId="5" xfId="1" applyFont="1" applyFill="1" applyBorder="1" applyAlignment="1">
      <alignment horizontal="center" vertical="center" textRotation="255"/>
    </xf>
    <xf numFmtId="38" fontId="5" fillId="0" borderId="1" xfId="1" applyFont="1" applyFill="1" applyBorder="1" applyAlignment="1">
      <alignment horizontal="center" vertical="center" textRotation="255" shrinkToFit="1"/>
    </xf>
    <xf numFmtId="38" fontId="5" fillId="0" borderId="5" xfId="1" applyFont="1" applyFill="1" applyBorder="1" applyAlignment="1">
      <alignment horizontal="center" vertical="center" textRotation="255" shrinkToFit="1"/>
    </xf>
    <xf numFmtId="38" fontId="10" fillId="0" borderId="9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textRotation="255"/>
    </xf>
    <xf numFmtId="38" fontId="5" fillId="0" borderId="9" xfId="1" applyFont="1" applyFill="1" applyBorder="1" applyAlignment="1">
      <alignment horizontal="center" vertical="center" textRotation="255"/>
    </xf>
  </cellXfs>
  <cellStyles count="5">
    <cellStyle name="桁区切り 3" xfId="1"/>
    <cellStyle name="桁区切り 4" xfId="4"/>
    <cellStyle name="標準" xfId="0" builtinId="0"/>
    <cellStyle name="標準_3図書館一覧2005" xfId="3"/>
    <cellStyle name="標準_TE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Zeros="0" tabSelected="1" view="pageLayout" topLeftCell="A124" zoomScaleNormal="100" workbookViewId="0">
      <selection activeCell="E10" sqref="E10"/>
    </sheetView>
  </sheetViews>
  <sheetFormatPr defaultRowHeight="11.25" x14ac:dyDescent="0.15"/>
  <cols>
    <col min="1" max="1" width="4.375" style="122" customWidth="1"/>
    <col min="2" max="2" width="10.625" style="122" customWidth="1"/>
    <col min="3" max="3" width="7.75" style="118" customWidth="1"/>
    <col min="4" max="4" width="7.875" style="118" customWidth="1"/>
    <col min="5" max="5" width="6" style="118" customWidth="1"/>
    <col min="6" max="6" width="6.625" style="118" customWidth="1"/>
    <col min="7" max="7" width="6.75" style="118" customWidth="1"/>
    <col min="8" max="8" width="6.125" style="118" customWidth="1"/>
    <col min="9" max="9" width="3.875" style="118" customWidth="1"/>
    <col min="10" max="10" width="7.75" style="118" customWidth="1"/>
    <col min="11" max="11" width="3.75" style="119" customWidth="1"/>
    <col min="12" max="12" width="6.875" style="120" customWidth="1"/>
    <col min="13" max="13" width="5.25" style="118" customWidth="1"/>
    <col min="14" max="14" width="4" style="118" customWidth="1"/>
    <col min="15" max="15" width="4.5" style="121" customWidth="1"/>
    <col min="16" max="18" width="9" style="7"/>
    <col min="19" max="19" width="9" style="116"/>
    <col min="20" max="21" width="9" style="7"/>
    <col min="22" max="16384" width="9" style="8"/>
  </cols>
  <sheetData>
    <row r="1" spans="1:21" ht="17.25" x14ac:dyDescent="0.15">
      <c r="A1" s="1" t="s">
        <v>0</v>
      </c>
      <c r="B1" s="1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4"/>
      <c r="P1" s="5"/>
      <c r="Q1" s="5"/>
      <c r="R1" s="5"/>
      <c r="S1" s="6"/>
    </row>
    <row r="2" spans="1:21" s="11" customFormat="1" ht="13.5" x14ac:dyDescent="0.15">
      <c r="A2" s="178" t="s">
        <v>1</v>
      </c>
      <c r="B2" s="179"/>
      <c r="C2" s="184" t="s">
        <v>2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5" t="s">
        <v>3</v>
      </c>
      <c r="P2" s="187" t="s">
        <v>4</v>
      </c>
      <c r="Q2" s="188"/>
      <c r="R2" s="9"/>
      <c r="S2" s="6"/>
      <c r="T2" s="10"/>
      <c r="U2" s="10"/>
    </row>
    <row r="3" spans="1:21" s="11" customFormat="1" ht="13.5" x14ac:dyDescent="0.15">
      <c r="A3" s="180"/>
      <c r="B3" s="181"/>
      <c r="C3" s="189" t="s">
        <v>5</v>
      </c>
      <c r="D3" s="12"/>
      <c r="E3" s="13"/>
      <c r="F3" s="191" t="s">
        <v>6</v>
      </c>
      <c r="G3" s="14"/>
      <c r="H3" s="14"/>
      <c r="I3" s="15"/>
      <c r="J3" s="193" t="s">
        <v>7</v>
      </c>
      <c r="K3" s="170" t="s">
        <v>8</v>
      </c>
      <c r="L3" s="196" t="s">
        <v>9</v>
      </c>
      <c r="M3" s="170" t="s">
        <v>10</v>
      </c>
      <c r="N3" s="170" t="s">
        <v>11</v>
      </c>
      <c r="O3" s="186"/>
      <c r="P3" s="188"/>
      <c r="Q3" s="188"/>
      <c r="R3" s="9"/>
      <c r="S3" s="6"/>
      <c r="T3" s="10"/>
      <c r="U3" s="10"/>
    </row>
    <row r="4" spans="1:21" s="11" customFormat="1" ht="23.25" customHeight="1" x14ac:dyDescent="0.15">
      <c r="A4" s="180"/>
      <c r="B4" s="181"/>
      <c r="C4" s="190"/>
      <c r="D4" s="172" t="s">
        <v>12</v>
      </c>
      <c r="E4" s="174" t="s">
        <v>13</v>
      </c>
      <c r="F4" s="192"/>
      <c r="G4" s="175" t="s">
        <v>14</v>
      </c>
      <c r="H4" s="177" t="s">
        <v>12</v>
      </c>
      <c r="I4" s="174" t="s">
        <v>15</v>
      </c>
      <c r="J4" s="194"/>
      <c r="K4" s="195"/>
      <c r="L4" s="197"/>
      <c r="M4" s="171"/>
      <c r="N4" s="171"/>
      <c r="O4" s="186"/>
      <c r="P4" s="188"/>
      <c r="Q4" s="188"/>
      <c r="R4" s="9"/>
      <c r="S4" s="6"/>
      <c r="T4" s="10"/>
      <c r="U4" s="10"/>
    </row>
    <row r="5" spans="1:21" s="11" customFormat="1" ht="40.5" customHeight="1" x14ac:dyDescent="0.15">
      <c r="A5" s="180"/>
      <c r="B5" s="181"/>
      <c r="C5" s="190"/>
      <c r="D5" s="173"/>
      <c r="E5" s="174"/>
      <c r="F5" s="192"/>
      <c r="G5" s="176"/>
      <c r="H5" s="177"/>
      <c r="I5" s="174"/>
      <c r="J5" s="194"/>
      <c r="K5" s="195"/>
      <c r="L5" s="197"/>
      <c r="M5" s="171"/>
      <c r="N5" s="171"/>
      <c r="O5" s="186"/>
      <c r="P5" s="188"/>
      <c r="Q5" s="188"/>
      <c r="R5" s="9"/>
      <c r="S5" s="6"/>
      <c r="T5" s="10"/>
      <c r="U5" s="10"/>
    </row>
    <row r="6" spans="1:21" s="11" customFormat="1" ht="17.25" customHeight="1" x14ac:dyDescent="0.15">
      <c r="A6" s="182"/>
      <c r="B6" s="183"/>
      <c r="C6" s="16" t="s">
        <v>16</v>
      </c>
      <c r="D6" s="17" t="s">
        <v>17</v>
      </c>
      <c r="E6" s="18" t="s">
        <v>17</v>
      </c>
      <c r="F6" s="16" t="s">
        <v>17</v>
      </c>
      <c r="G6" s="17" t="s">
        <v>17</v>
      </c>
      <c r="H6" s="18" t="s">
        <v>17</v>
      </c>
      <c r="I6" s="19" t="s">
        <v>17</v>
      </c>
      <c r="J6" s="16" t="s">
        <v>17</v>
      </c>
      <c r="K6" s="20" t="s">
        <v>18</v>
      </c>
      <c r="L6" s="16" t="s">
        <v>17</v>
      </c>
      <c r="M6" s="16" t="s">
        <v>19</v>
      </c>
      <c r="N6" s="20" t="s">
        <v>19</v>
      </c>
      <c r="O6" s="21" t="s">
        <v>17</v>
      </c>
      <c r="P6" s="5" t="s">
        <v>20</v>
      </c>
      <c r="Q6" s="22" t="s">
        <v>21</v>
      </c>
      <c r="R6" s="22"/>
      <c r="S6" s="6"/>
      <c r="T6" s="10"/>
      <c r="U6" s="10"/>
    </row>
    <row r="7" spans="1:21" ht="22.5" customHeight="1" x14ac:dyDescent="0.15">
      <c r="A7" s="155" t="s">
        <v>22</v>
      </c>
      <c r="B7" s="156"/>
      <c r="C7" s="23">
        <v>700835</v>
      </c>
      <c r="D7" s="24">
        <v>91319</v>
      </c>
      <c r="E7" s="25">
        <v>2868</v>
      </c>
      <c r="F7" s="26">
        <v>10170</v>
      </c>
      <c r="G7" s="24">
        <v>6658</v>
      </c>
      <c r="H7" s="27">
        <v>868</v>
      </c>
      <c r="I7" s="25">
        <v>1</v>
      </c>
      <c r="J7" s="26">
        <v>128975</v>
      </c>
      <c r="K7" s="28">
        <f t="shared" ref="K7:K70" si="0">J7/C7*100</f>
        <v>18.403047792989792</v>
      </c>
      <c r="L7" s="29">
        <v>3607</v>
      </c>
      <c r="M7" s="30">
        <v>721</v>
      </c>
      <c r="N7" s="30">
        <v>101</v>
      </c>
      <c r="O7" s="31">
        <f>C7/S7</f>
        <v>0.33805010590067669</v>
      </c>
      <c r="P7" s="7">
        <v>1</v>
      </c>
      <c r="Q7" s="7" t="s">
        <v>23</v>
      </c>
      <c r="S7" s="32">
        <v>2073169</v>
      </c>
      <c r="T7" s="127" t="s">
        <v>24</v>
      </c>
      <c r="U7" s="128"/>
    </row>
    <row r="8" spans="1:21" ht="22.5" customHeight="1" x14ac:dyDescent="0.15">
      <c r="A8" s="134" t="s">
        <v>25</v>
      </c>
      <c r="B8" s="156"/>
      <c r="C8" s="33">
        <v>645600</v>
      </c>
      <c r="D8" s="34">
        <v>106744</v>
      </c>
      <c r="E8" s="35">
        <v>504</v>
      </c>
      <c r="F8" s="36">
        <v>16547</v>
      </c>
      <c r="G8" s="34">
        <v>15136</v>
      </c>
      <c r="H8" s="37">
        <v>3296</v>
      </c>
      <c r="I8" s="35">
        <v>0</v>
      </c>
      <c r="J8" s="36">
        <v>232049</v>
      </c>
      <c r="K8" s="28">
        <f t="shared" si="0"/>
        <v>35.943153655514251</v>
      </c>
      <c r="L8" s="29">
        <v>5889</v>
      </c>
      <c r="M8" s="30">
        <v>144</v>
      </c>
      <c r="N8" s="30">
        <v>15</v>
      </c>
      <c r="O8" s="152">
        <f>(C8+C9)/S8</f>
        <v>2.7143925533193554</v>
      </c>
      <c r="P8" s="7">
        <v>2</v>
      </c>
      <c r="S8" s="154">
        <v>374395</v>
      </c>
      <c r="T8" s="133" t="s">
        <v>26</v>
      </c>
      <c r="U8" s="128"/>
    </row>
    <row r="9" spans="1:21" ht="22.5" customHeight="1" x14ac:dyDescent="0.15">
      <c r="A9" s="134" t="s">
        <v>27</v>
      </c>
      <c r="B9" s="156"/>
      <c r="C9" s="33">
        <v>370655</v>
      </c>
      <c r="D9" s="34">
        <v>108463</v>
      </c>
      <c r="E9" s="35"/>
      <c r="F9" s="36">
        <v>17206</v>
      </c>
      <c r="G9" s="34">
        <v>16474</v>
      </c>
      <c r="H9" s="37">
        <v>4512</v>
      </c>
      <c r="I9" s="35">
        <v>0</v>
      </c>
      <c r="J9" s="36">
        <v>268352</v>
      </c>
      <c r="K9" s="28">
        <f t="shared" si="0"/>
        <v>72.399401060285172</v>
      </c>
      <c r="L9" s="29">
        <v>12036</v>
      </c>
      <c r="M9" s="30">
        <v>110</v>
      </c>
      <c r="N9" s="30">
        <v>17</v>
      </c>
      <c r="O9" s="153" t="e">
        <f>C9/S9</f>
        <v>#DIV/0!</v>
      </c>
      <c r="P9" s="7">
        <v>1</v>
      </c>
      <c r="Q9" s="7" t="s">
        <v>28</v>
      </c>
      <c r="S9" s="154"/>
      <c r="T9" s="133" t="s">
        <v>29</v>
      </c>
      <c r="U9" s="128"/>
    </row>
    <row r="10" spans="1:21" ht="22.5" customHeight="1" x14ac:dyDescent="0.15">
      <c r="A10" s="157" t="s">
        <v>30</v>
      </c>
      <c r="B10" s="166"/>
      <c r="C10" s="33">
        <v>602094</v>
      </c>
      <c r="D10" s="34">
        <v>145456</v>
      </c>
      <c r="E10" s="35">
        <v>3644</v>
      </c>
      <c r="F10" s="36">
        <v>14028</v>
      </c>
      <c r="G10" s="34">
        <v>13368</v>
      </c>
      <c r="H10" s="37">
        <v>2935</v>
      </c>
      <c r="I10" s="35">
        <v>99</v>
      </c>
      <c r="J10" s="36">
        <v>257604</v>
      </c>
      <c r="K10" s="28">
        <f t="shared" si="0"/>
        <v>42.784681461698668</v>
      </c>
      <c r="L10" s="29">
        <v>14446</v>
      </c>
      <c r="M10" s="30">
        <v>153</v>
      </c>
      <c r="N10" s="30">
        <v>26</v>
      </c>
      <c r="O10" s="152">
        <f>(C10+C11+C12+C13+C14+C15+C16+C17+C18+C19+C20)/S10</f>
        <v>4.9409253905426027</v>
      </c>
      <c r="P10" s="7">
        <v>1</v>
      </c>
      <c r="Q10" s="7" t="s">
        <v>31</v>
      </c>
      <c r="S10" s="154">
        <v>241779</v>
      </c>
      <c r="T10" s="127" t="s">
        <v>32</v>
      </c>
      <c r="U10" s="128"/>
    </row>
    <row r="11" spans="1:21" ht="22.5" customHeight="1" x14ac:dyDescent="0.15">
      <c r="A11" s="38"/>
      <c r="B11" s="39" t="s">
        <v>33</v>
      </c>
      <c r="C11" s="33">
        <v>27361</v>
      </c>
      <c r="D11" s="34">
        <v>12522</v>
      </c>
      <c r="E11" s="35">
        <v>11</v>
      </c>
      <c r="F11" s="36">
        <v>2656</v>
      </c>
      <c r="G11" s="34">
        <v>2650</v>
      </c>
      <c r="H11" s="37">
        <v>792</v>
      </c>
      <c r="I11" s="35">
        <v>0</v>
      </c>
      <c r="J11" s="36">
        <v>26322</v>
      </c>
      <c r="K11" s="28">
        <f t="shared" si="0"/>
        <v>96.202624173093085</v>
      </c>
      <c r="L11" s="29">
        <v>2399</v>
      </c>
      <c r="M11" s="30">
        <v>15</v>
      </c>
      <c r="N11" s="30">
        <v>6</v>
      </c>
      <c r="O11" s="159"/>
      <c r="P11" s="7">
        <v>2</v>
      </c>
      <c r="S11" s="154"/>
      <c r="T11" s="40"/>
      <c r="U11" s="41" t="s">
        <v>33</v>
      </c>
    </row>
    <row r="12" spans="1:21" ht="22.5" customHeight="1" x14ac:dyDescent="0.15">
      <c r="A12" s="38"/>
      <c r="B12" s="39" t="s">
        <v>34</v>
      </c>
      <c r="C12" s="33">
        <v>33955</v>
      </c>
      <c r="D12" s="34">
        <v>14843</v>
      </c>
      <c r="E12" s="35">
        <v>27</v>
      </c>
      <c r="F12" s="36">
        <v>2482</v>
      </c>
      <c r="G12" s="34">
        <v>2473</v>
      </c>
      <c r="H12" s="37">
        <v>892</v>
      </c>
      <c r="I12" s="35">
        <v>2</v>
      </c>
      <c r="J12" s="36">
        <v>33458</v>
      </c>
      <c r="K12" s="28">
        <f t="shared" si="0"/>
        <v>98.536298041525555</v>
      </c>
      <c r="L12" s="29">
        <v>2555</v>
      </c>
      <c r="M12" s="30">
        <v>13</v>
      </c>
      <c r="N12" s="30">
        <v>6</v>
      </c>
      <c r="O12" s="159"/>
      <c r="P12" s="7">
        <v>2</v>
      </c>
      <c r="S12" s="154"/>
      <c r="T12" s="40"/>
      <c r="U12" s="41" t="s">
        <v>35</v>
      </c>
    </row>
    <row r="13" spans="1:21" ht="22.5" customHeight="1" x14ac:dyDescent="0.15">
      <c r="A13" s="38"/>
      <c r="B13" s="39" t="s">
        <v>36</v>
      </c>
      <c r="C13" s="33">
        <v>70839</v>
      </c>
      <c r="D13" s="34">
        <v>26847</v>
      </c>
      <c r="E13" s="35">
        <v>191</v>
      </c>
      <c r="F13" s="36">
        <v>6032</v>
      </c>
      <c r="G13" s="34">
        <v>5882</v>
      </c>
      <c r="H13" s="37">
        <v>1683</v>
      </c>
      <c r="I13" s="35">
        <v>2</v>
      </c>
      <c r="J13" s="36">
        <v>66897</v>
      </c>
      <c r="K13" s="28">
        <f t="shared" si="0"/>
        <v>94.435268707915128</v>
      </c>
      <c r="L13" s="29">
        <v>6060</v>
      </c>
      <c r="M13" s="30">
        <v>39</v>
      </c>
      <c r="N13" s="30">
        <v>9</v>
      </c>
      <c r="O13" s="159"/>
      <c r="P13" s="7">
        <v>2</v>
      </c>
      <c r="S13" s="154"/>
      <c r="T13" s="40"/>
      <c r="U13" s="41" t="s">
        <v>37</v>
      </c>
    </row>
    <row r="14" spans="1:21" ht="22.5" customHeight="1" x14ac:dyDescent="0.15">
      <c r="A14" s="38"/>
      <c r="B14" s="42" t="s">
        <v>38</v>
      </c>
      <c r="C14" s="33">
        <v>26925</v>
      </c>
      <c r="D14" s="34">
        <v>11597</v>
      </c>
      <c r="E14" s="35">
        <v>48</v>
      </c>
      <c r="F14" s="36">
        <v>2683</v>
      </c>
      <c r="G14" s="34">
        <v>2644</v>
      </c>
      <c r="H14" s="37">
        <v>944</v>
      </c>
      <c r="I14" s="35">
        <v>2</v>
      </c>
      <c r="J14" s="36">
        <v>26055</v>
      </c>
      <c r="K14" s="28">
        <f t="shared" si="0"/>
        <v>96.768802228412255</v>
      </c>
      <c r="L14" s="29">
        <v>6308</v>
      </c>
      <c r="M14" s="30">
        <v>13</v>
      </c>
      <c r="N14" s="30">
        <v>6</v>
      </c>
      <c r="O14" s="159"/>
      <c r="P14" s="7">
        <v>2</v>
      </c>
      <c r="S14" s="154"/>
      <c r="T14" s="40"/>
      <c r="U14" s="41" t="s">
        <v>38</v>
      </c>
    </row>
    <row r="15" spans="1:21" ht="22.5" customHeight="1" x14ac:dyDescent="0.15">
      <c r="A15" s="43"/>
      <c r="B15" s="42" t="s">
        <v>39</v>
      </c>
      <c r="C15" s="33">
        <v>34009</v>
      </c>
      <c r="D15" s="34">
        <v>15083</v>
      </c>
      <c r="E15" s="35">
        <v>70</v>
      </c>
      <c r="F15" s="36">
        <v>3179</v>
      </c>
      <c r="G15" s="34">
        <v>3137</v>
      </c>
      <c r="H15" s="37">
        <v>1219</v>
      </c>
      <c r="I15" s="35">
        <v>5</v>
      </c>
      <c r="J15" s="36">
        <v>33435</v>
      </c>
      <c r="K15" s="28">
        <f t="shared" si="0"/>
        <v>98.312211473433507</v>
      </c>
      <c r="L15" s="29">
        <v>2607</v>
      </c>
      <c r="M15" s="30">
        <v>14</v>
      </c>
      <c r="N15" s="30">
        <v>6</v>
      </c>
      <c r="O15" s="159"/>
      <c r="P15" s="7">
        <v>2</v>
      </c>
      <c r="S15" s="154"/>
      <c r="T15" s="40"/>
      <c r="U15" s="41" t="s">
        <v>39</v>
      </c>
    </row>
    <row r="16" spans="1:21" ht="22.5" customHeight="1" x14ac:dyDescent="0.15">
      <c r="A16" s="43"/>
      <c r="B16" s="44" t="s">
        <v>40</v>
      </c>
      <c r="C16" s="33">
        <v>163041</v>
      </c>
      <c r="D16" s="34">
        <v>23953</v>
      </c>
      <c r="E16" s="35">
        <v>21</v>
      </c>
      <c r="F16" s="36">
        <v>2728</v>
      </c>
      <c r="G16" s="34">
        <v>2703</v>
      </c>
      <c r="H16" s="37">
        <v>951</v>
      </c>
      <c r="I16" s="35">
        <v>5</v>
      </c>
      <c r="J16" s="36">
        <v>33510</v>
      </c>
      <c r="K16" s="28">
        <f t="shared" si="0"/>
        <v>20.553112407308589</v>
      </c>
      <c r="L16" s="29">
        <v>1962</v>
      </c>
      <c r="M16" s="30">
        <v>15</v>
      </c>
      <c r="N16" s="30">
        <v>6</v>
      </c>
      <c r="O16" s="159"/>
      <c r="P16" s="7">
        <v>2</v>
      </c>
      <c r="S16" s="154"/>
      <c r="T16" s="40"/>
      <c r="U16" s="41" t="s">
        <v>41</v>
      </c>
    </row>
    <row r="17" spans="1:21" ht="22.5" customHeight="1" x14ac:dyDescent="0.15">
      <c r="A17" s="43"/>
      <c r="B17" s="44" t="s">
        <v>42</v>
      </c>
      <c r="C17" s="33">
        <v>41325</v>
      </c>
      <c r="D17" s="34">
        <v>15500</v>
      </c>
      <c r="E17" s="35">
        <v>65</v>
      </c>
      <c r="F17" s="36">
        <v>2242</v>
      </c>
      <c r="G17" s="34">
        <v>2234</v>
      </c>
      <c r="H17" s="37">
        <v>659</v>
      </c>
      <c r="I17" s="35">
        <v>0</v>
      </c>
      <c r="J17" s="36">
        <v>40048</v>
      </c>
      <c r="K17" s="28">
        <f t="shared" si="0"/>
        <v>96.909860859044159</v>
      </c>
      <c r="L17" s="29">
        <v>1474</v>
      </c>
      <c r="M17" s="30">
        <v>16</v>
      </c>
      <c r="N17" s="30">
        <v>7</v>
      </c>
      <c r="O17" s="159"/>
      <c r="P17" s="7">
        <v>2</v>
      </c>
      <c r="S17" s="154"/>
      <c r="T17" s="40"/>
      <c r="U17" s="41" t="s">
        <v>42</v>
      </c>
    </row>
    <row r="18" spans="1:21" ht="22.5" customHeight="1" x14ac:dyDescent="0.15">
      <c r="A18" s="43"/>
      <c r="B18" s="44" t="s">
        <v>43</v>
      </c>
      <c r="C18" s="33">
        <v>51241</v>
      </c>
      <c r="D18" s="34">
        <v>18652</v>
      </c>
      <c r="E18" s="35">
        <v>34</v>
      </c>
      <c r="F18" s="36">
        <v>2782</v>
      </c>
      <c r="G18" s="34">
        <v>2734</v>
      </c>
      <c r="H18" s="37">
        <v>785</v>
      </c>
      <c r="I18" s="35">
        <v>6</v>
      </c>
      <c r="J18" s="36">
        <v>50981</v>
      </c>
      <c r="K18" s="28">
        <f t="shared" si="0"/>
        <v>99.492593821353992</v>
      </c>
      <c r="L18" s="29">
        <v>2177</v>
      </c>
      <c r="M18" s="30">
        <v>15</v>
      </c>
      <c r="N18" s="30">
        <v>6</v>
      </c>
      <c r="O18" s="159"/>
      <c r="P18" s="7">
        <v>2</v>
      </c>
      <c r="S18" s="154"/>
      <c r="T18" s="40"/>
      <c r="U18" s="41" t="s">
        <v>43</v>
      </c>
    </row>
    <row r="19" spans="1:21" ht="22.5" customHeight="1" x14ac:dyDescent="0.15">
      <c r="A19" s="38"/>
      <c r="B19" s="39" t="s">
        <v>44</v>
      </c>
      <c r="C19" s="33">
        <v>95152</v>
      </c>
      <c r="D19" s="34">
        <v>32419</v>
      </c>
      <c r="E19" s="35">
        <v>65</v>
      </c>
      <c r="F19" s="36">
        <v>3542</v>
      </c>
      <c r="G19" s="34">
        <v>3448</v>
      </c>
      <c r="H19" s="37">
        <v>1286</v>
      </c>
      <c r="I19" s="35">
        <v>11</v>
      </c>
      <c r="J19" s="36">
        <v>62464</v>
      </c>
      <c r="K19" s="28">
        <f t="shared" si="0"/>
        <v>65.646544476206486</v>
      </c>
      <c r="L19" s="29">
        <v>3702</v>
      </c>
      <c r="M19" s="30">
        <v>48</v>
      </c>
      <c r="N19" s="30">
        <v>11</v>
      </c>
      <c r="O19" s="159"/>
      <c r="P19" s="7">
        <v>2</v>
      </c>
      <c r="S19" s="154"/>
      <c r="T19" s="40"/>
      <c r="U19" s="41" t="s">
        <v>44</v>
      </c>
    </row>
    <row r="20" spans="1:21" ht="22.5" customHeight="1" x14ac:dyDescent="0.15">
      <c r="A20" s="45"/>
      <c r="B20" s="39" t="s">
        <v>45</v>
      </c>
      <c r="C20" s="33">
        <v>48670</v>
      </c>
      <c r="D20" s="34">
        <v>17780</v>
      </c>
      <c r="E20" s="35">
        <v>3</v>
      </c>
      <c r="F20" s="36">
        <v>2528</v>
      </c>
      <c r="G20" s="34">
        <v>2510</v>
      </c>
      <c r="H20" s="37">
        <v>998</v>
      </c>
      <c r="I20" s="35">
        <v>2</v>
      </c>
      <c r="J20" s="36">
        <v>40247</v>
      </c>
      <c r="K20" s="28">
        <f t="shared" si="0"/>
        <v>82.69365111978631</v>
      </c>
      <c r="L20" s="29">
        <v>979</v>
      </c>
      <c r="M20" s="30">
        <v>25</v>
      </c>
      <c r="N20" s="30">
        <v>6</v>
      </c>
      <c r="O20" s="153"/>
      <c r="P20" s="7">
        <v>2</v>
      </c>
      <c r="S20" s="154"/>
      <c r="T20" s="40"/>
      <c r="U20" s="41" t="s">
        <v>44</v>
      </c>
    </row>
    <row r="21" spans="1:21" ht="22.5" customHeight="1" x14ac:dyDescent="0.15">
      <c r="A21" s="134" t="s">
        <v>46</v>
      </c>
      <c r="B21" s="156"/>
      <c r="C21" s="33">
        <v>301409</v>
      </c>
      <c r="D21" s="34">
        <v>67286</v>
      </c>
      <c r="E21" s="35" t="s">
        <v>47</v>
      </c>
      <c r="F21" s="36">
        <v>9091</v>
      </c>
      <c r="G21" s="34">
        <v>8409</v>
      </c>
      <c r="H21" s="37">
        <v>2392</v>
      </c>
      <c r="I21" s="35">
        <v>0</v>
      </c>
      <c r="J21" s="36">
        <v>116089</v>
      </c>
      <c r="K21" s="28">
        <f t="shared" si="0"/>
        <v>38.515439154106211</v>
      </c>
      <c r="L21" s="29">
        <v>3295</v>
      </c>
      <c r="M21" s="30">
        <v>85</v>
      </c>
      <c r="N21" s="30">
        <v>18</v>
      </c>
      <c r="O21" s="152">
        <f>(C21+C22+C23+C24)/S21</f>
        <v>3.5302741090652012</v>
      </c>
      <c r="P21" s="7">
        <v>1</v>
      </c>
      <c r="Q21" s="7" t="s">
        <v>48</v>
      </c>
      <c r="S21" s="154">
        <v>155595</v>
      </c>
      <c r="T21" s="133" t="s">
        <v>46</v>
      </c>
      <c r="U21" s="128"/>
    </row>
    <row r="22" spans="1:21" ht="22.5" customHeight="1" x14ac:dyDescent="0.15">
      <c r="A22" s="134" t="s">
        <v>49</v>
      </c>
      <c r="B22" s="156"/>
      <c r="C22" s="33">
        <v>120779</v>
      </c>
      <c r="D22" s="34">
        <v>33468</v>
      </c>
      <c r="E22" s="35">
        <v>200</v>
      </c>
      <c r="F22" s="36">
        <v>3862</v>
      </c>
      <c r="G22" s="34">
        <v>3000</v>
      </c>
      <c r="H22" s="37">
        <v>1211</v>
      </c>
      <c r="I22" s="35">
        <v>5</v>
      </c>
      <c r="J22" s="36">
        <v>86264</v>
      </c>
      <c r="K22" s="28">
        <f t="shared" si="0"/>
        <v>71.423012278624597</v>
      </c>
      <c r="L22" s="29">
        <v>106</v>
      </c>
      <c r="M22" s="30">
        <v>45</v>
      </c>
      <c r="N22" s="30">
        <v>10</v>
      </c>
      <c r="O22" s="159" t="e">
        <f>C22/S22</f>
        <v>#DIV/0!</v>
      </c>
      <c r="P22" s="7">
        <v>1</v>
      </c>
      <c r="Q22" s="7" t="s">
        <v>50</v>
      </c>
      <c r="S22" s="154"/>
      <c r="T22" s="133" t="s">
        <v>51</v>
      </c>
      <c r="U22" s="128"/>
    </row>
    <row r="23" spans="1:21" ht="22.5" customHeight="1" x14ac:dyDescent="0.15">
      <c r="A23" s="134" t="s">
        <v>52</v>
      </c>
      <c r="B23" s="135"/>
      <c r="C23" s="33">
        <v>64587</v>
      </c>
      <c r="D23" s="34">
        <v>8282</v>
      </c>
      <c r="E23" s="35">
        <v>1046</v>
      </c>
      <c r="F23" s="36">
        <v>2822</v>
      </c>
      <c r="G23" s="34">
        <v>2348</v>
      </c>
      <c r="H23" s="37">
        <v>359</v>
      </c>
      <c r="I23" s="35">
        <v>9</v>
      </c>
      <c r="J23" s="36">
        <v>53223</v>
      </c>
      <c r="K23" s="28">
        <f t="shared" si="0"/>
        <v>82.405127966928333</v>
      </c>
      <c r="L23" s="29">
        <v>552</v>
      </c>
      <c r="M23" s="30">
        <v>158</v>
      </c>
      <c r="N23" s="30">
        <v>35</v>
      </c>
      <c r="O23" s="159" t="e">
        <f>(C23+C24)/S23</f>
        <v>#DIV/0!</v>
      </c>
      <c r="P23" s="7">
        <v>1</v>
      </c>
      <c r="Q23" s="7" t="s">
        <v>53</v>
      </c>
      <c r="S23" s="154"/>
      <c r="T23" s="133" t="s">
        <v>52</v>
      </c>
      <c r="U23" s="128"/>
    </row>
    <row r="24" spans="1:21" ht="22.5" customHeight="1" x14ac:dyDescent="0.15">
      <c r="A24" s="155" t="s">
        <v>54</v>
      </c>
      <c r="B24" s="169"/>
      <c r="C24" s="33">
        <v>62518</v>
      </c>
      <c r="D24" s="34">
        <v>16493</v>
      </c>
      <c r="E24" s="35">
        <v>244</v>
      </c>
      <c r="F24" s="36">
        <v>4687</v>
      </c>
      <c r="G24" s="34">
        <v>2540</v>
      </c>
      <c r="H24" s="37">
        <v>674</v>
      </c>
      <c r="I24" s="35">
        <v>5</v>
      </c>
      <c r="J24" s="36">
        <v>46937</v>
      </c>
      <c r="K24" s="28">
        <f t="shared" si="0"/>
        <v>75.077577657634592</v>
      </c>
      <c r="L24" s="29">
        <v>41</v>
      </c>
      <c r="M24" s="30">
        <v>28</v>
      </c>
      <c r="N24" s="30">
        <v>10</v>
      </c>
      <c r="O24" s="153" t="e">
        <f>C24/S24</f>
        <v>#DIV/0!</v>
      </c>
      <c r="P24" s="7">
        <v>2</v>
      </c>
      <c r="S24" s="154"/>
      <c r="T24" s="133" t="s">
        <v>55</v>
      </c>
      <c r="U24" s="128"/>
    </row>
    <row r="25" spans="1:21" ht="22.5" customHeight="1" x14ac:dyDescent="0.15">
      <c r="A25" s="134" t="s">
        <v>56</v>
      </c>
      <c r="B25" s="135"/>
      <c r="C25" s="33">
        <v>232595</v>
      </c>
      <c r="D25" s="34">
        <v>106267</v>
      </c>
      <c r="E25" s="35">
        <v>1701</v>
      </c>
      <c r="F25" s="36">
        <v>5981</v>
      </c>
      <c r="G25" s="34">
        <v>5236</v>
      </c>
      <c r="H25" s="37">
        <v>2748</v>
      </c>
      <c r="I25" s="35">
        <v>10</v>
      </c>
      <c r="J25" s="36">
        <v>148831</v>
      </c>
      <c r="K25" s="28">
        <f t="shared" si="0"/>
        <v>63.987188030697141</v>
      </c>
      <c r="L25" s="29">
        <v>5063</v>
      </c>
      <c r="M25" s="30">
        <v>78</v>
      </c>
      <c r="N25" s="30">
        <v>16</v>
      </c>
      <c r="O25" s="31">
        <f>C25/S25</f>
        <v>4.727444564134875</v>
      </c>
      <c r="S25" s="32">
        <v>49201</v>
      </c>
      <c r="T25" s="133" t="s">
        <v>57</v>
      </c>
      <c r="U25" s="128"/>
    </row>
    <row r="26" spans="1:21" ht="22.5" customHeight="1" x14ac:dyDescent="0.15">
      <c r="A26" s="157" t="s">
        <v>58</v>
      </c>
      <c r="B26" s="163"/>
      <c r="C26" s="33">
        <v>346020</v>
      </c>
      <c r="D26" s="34">
        <v>73971</v>
      </c>
      <c r="E26" s="35">
        <v>2748</v>
      </c>
      <c r="F26" s="36">
        <v>10367</v>
      </c>
      <c r="G26" s="34">
        <v>7430</v>
      </c>
      <c r="H26" s="37">
        <v>1122</v>
      </c>
      <c r="I26" s="35">
        <v>82</v>
      </c>
      <c r="J26" s="36">
        <v>150337</v>
      </c>
      <c r="K26" s="28">
        <f t="shared" si="0"/>
        <v>43.447488584474883</v>
      </c>
      <c r="L26" s="29">
        <v>1793</v>
      </c>
      <c r="M26" s="30">
        <v>224</v>
      </c>
      <c r="N26" s="30">
        <v>24</v>
      </c>
      <c r="O26" s="146">
        <f>(C26+C27+C28+C29+C30+C31+C32+C33+C34+C35+C36+C37+C38+C39+C40+C41+C42+C43+C44)/S26</f>
        <v>7.7185649111573555</v>
      </c>
      <c r="P26" s="7">
        <v>1</v>
      </c>
      <c r="Q26" s="7" t="s">
        <v>59</v>
      </c>
      <c r="S26" s="154">
        <v>99952</v>
      </c>
      <c r="T26" s="127" t="s">
        <v>60</v>
      </c>
      <c r="U26" s="128"/>
    </row>
    <row r="27" spans="1:21" ht="22.5" customHeight="1" x14ac:dyDescent="0.15">
      <c r="A27" s="43"/>
      <c r="B27" s="46" t="s">
        <v>61</v>
      </c>
      <c r="C27" s="33">
        <v>10688</v>
      </c>
      <c r="D27" s="34">
        <v>6284</v>
      </c>
      <c r="E27" s="35"/>
      <c r="F27" s="36">
        <v>379</v>
      </c>
      <c r="G27" s="34">
        <v>315</v>
      </c>
      <c r="H27" s="37">
        <v>115</v>
      </c>
      <c r="I27" s="35"/>
      <c r="J27" s="36">
        <v>10688</v>
      </c>
      <c r="K27" s="28">
        <f t="shared" si="0"/>
        <v>100</v>
      </c>
      <c r="L27" s="29">
        <v>247</v>
      </c>
      <c r="M27" s="30">
        <v>11</v>
      </c>
      <c r="N27" s="30"/>
      <c r="O27" s="160"/>
      <c r="S27" s="154"/>
      <c r="T27" s="40"/>
      <c r="U27" s="40" t="s">
        <v>62</v>
      </c>
    </row>
    <row r="28" spans="1:21" ht="22.5" customHeight="1" x14ac:dyDescent="0.15">
      <c r="A28" s="43"/>
      <c r="B28" s="46" t="s">
        <v>63</v>
      </c>
      <c r="C28" s="33">
        <v>11265</v>
      </c>
      <c r="D28" s="34">
        <v>6546</v>
      </c>
      <c r="E28" s="35"/>
      <c r="F28" s="36">
        <v>408</v>
      </c>
      <c r="G28" s="34">
        <v>348</v>
      </c>
      <c r="H28" s="37">
        <v>158</v>
      </c>
      <c r="I28" s="35"/>
      <c r="J28" s="36">
        <v>11265</v>
      </c>
      <c r="K28" s="28">
        <f t="shared" si="0"/>
        <v>100</v>
      </c>
      <c r="L28" s="29">
        <v>306</v>
      </c>
      <c r="M28" s="30">
        <v>9</v>
      </c>
      <c r="N28" s="30"/>
      <c r="O28" s="160"/>
      <c r="S28" s="154"/>
      <c r="T28" s="40"/>
      <c r="U28" s="40" t="s">
        <v>64</v>
      </c>
    </row>
    <row r="29" spans="1:21" ht="22.5" customHeight="1" x14ac:dyDescent="0.15">
      <c r="A29" s="43"/>
      <c r="B29" s="46" t="s">
        <v>65</v>
      </c>
      <c r="C29" s="33">
        <v>11351</v>
      </c>
      <c r="D29" s="34">
        <v>6702</v>
      </c>
      <c r="E29" s="35"/>
      <c r="F29" s="36">
        <v>384</v>
      </c>
      <c r="G29" s="34">
        <v>328</v>
      </c>
      <c r="H29" s="37">
        <v>111</v>
      </c>
      <c r="I29" s="35"/>
      <c r="J29" s="36">
        <v>11351</v>
      </c>
      <c r="K29" s="28">
        <f t="shared" si="0"/>
        <v>100</v>
      </c>
      <c r="L29" s="29">
        <v>126</v>
      </c>
      <c r="M29" s="30">
        <v>12</v>
      </c>
      <c r="N29" s="30"/>
      <c r="O29" s="160"/>
      <c r="S29" s="154"/>
      <c r="T29" s="40"/>
      <c r="U29" s="40" t="s">
        <v>66</v>
      </c>
    </row>
    <row r="30" spans="1:21" ht="22.5" customHeight="1" x14ac:dyDescent="0.15">
      <c r="A30" s="43"/>
      <c r="B30" s="46" t="s">
        <v>67</v>
      </c>
      <c r="C30" s="33">
        <v>8722</v>
      </c>
      <c r="D30" s="34">
        <v>4968</v>
      </c>
      <c r="E30" s="35"/>
      <c r="F30" s="36">
        <v>358</v>
      </c>
      <c r="G30" s="34">
        <v>312</v>
      </c>
      <c r="H30" s="37">
        <v>117</v>
      </c>
      <c r="I30" s="35"/>
      <c r="J30" s="36">
        <v>8722</v>
      </c>
      <c r="K30" s="28">
        <f t="shared" si="0"/>
        <v>100</v>
      </c>
      <c r="L30" s="29">
        <v>199</v>
      </c>
      <c r="M30" s="30">
        <v>8</v>
      </c>
      <c r="N30" s="30"/>
      <c r="O30" s="160"/>
      <c r="S30" s="154"/>
      <c r="T30" s="40"/>
      <c r="U30" s="40" t="s">
        <v>68</v>
      </c>
    </row>
    <row r="31" spans="1:21" ht="22.5" customHeight="1" x14ac:dyDescent="0.15">
      <c r="A31" s="43"/>
      <c r="B31" s="46" t="s">
        <v>69</v>
      </c>
      <c r="C31" s="33">
        <v>18790</v>
      </c>
      <c r="D31" s="34">
        <v>11951</v>
      </c>
      <c r="E31" s="35"/>
      <c r="F31" s="36">
        <v>538</v>
      </c>
      <c r="G31" s="34">
        <v>472</v>
      </c>
      <c r="H31" s="37">
        <v>217</v>
      </c>
      <c r="I31" s="35"/>
      <c r="J31" s="36">
        <v>18790</v>
      </c>
      <c r="K31" s="28">
        <f t="shared" si="0"/>
        <v>100</v>
      </c>
      <c r="L31" s="29">
        <v>330</v>
      </c>
      <c r="M31" s="30">
        <v>8</v>
      </c>
      <c r="N31" s="30"/>
      <c r="O31" s="160"/>
      <c r="S31" s="154"/>
      <c r="T31" s="40"/>
      <c r="U31" s="40" t="s">
        <v>70</v>
      </c>
    </row>
    <row r="32" spans="1:21" ht="22.5" customHeight="1" x14ac:dyDescent="0.15">
      <c r="A32" s="43"/>
      <c r="B32" s="47" t="s">
        <v>71</v>
      </c>
      <c r="C32" s="33">
        <v>12190</v>
      </c>
      <c r="D32" s="34">
        <v>8116</v>
      </c>
      <c r="E32" s="35"/>
      <c r="F32" s="36">
        <v>469</v>
      </c>
      <c r="G32" s="34">
        <v>345</v>
      </c>
      <c r="H32" s="37">
        <v>212</v>
      </c>
      <c r="I32" s="35"/>
      <c r="J32" s="36">
        <v>12190</v>
      </c>
      <c r="K32" s="28">
        <f t="shared" si="0"/>
        <v>100</v>
      </c>
      <c r="L32" s="29">
        <v>308</v>
      </c>
      <c r="M32" s="30">
        <v>7</v>
      </c>
      <c r="N32" s="30"/>
      <c r="O32" s="160"/>
      <c r="S32" s="154"/>
      <c r="T32" s="40"/>
      <c r="U32" s="40" t="s">
        <v>72</v>
      </c>
    </row>
    <row r="33" spans="1:21" ht="22.5" customHeight="1" x14ac:dyDescent="0.15">
      <c r="A33" s="43"/>
      <c r="B33" s="46" t="s">
        <v>73</v>
      </c>
      <c r="C33" s="33">
        <v>9683</v>
      </c>
      <c r="D33" s="34">
        <v>6032</v>
      </c>
      <c r="E33" s="35"/>
      <c r="F33" s="36">
        <v>366</v>
      </c>
      <c r="G33" s="34">
        <v>295</v>
      </c>
      <c r="H33" s="37">
        <v>189</v>
      </c>
      <c r="I33" s="35"/>
      <c r="J33" s="36">
        <v>9683</v>
      </c>
      <c r="K33" s="28">
        <f t="shared" si="0"/>
        <v>100</v>
      </c>
      <c r="L33" s="29">
        <v>167</v>
      </c>
      <c r="M33" s="30">
        <v>8</v>
      </c>
      <c r="N33" s="30"/>
      <c r="O33" s="160"/>
      <c r="S33" s="154"/>
      <c r="T33" s="40"/>
      <c r="U33" s="40" t="s">
        <v>74</v>
      </c>
    </row>
    <row r="34" spans="1:21" ht="22.5" customHeight="1" x14ac:dyDescent="0.15">
      <c r="A34" s="43"/>
      <c r="B34" s="46" t="s">
        <v>75</v>
      </c>
      <c r="C34" s="33">
        <v>14087</v>
      </c>
      <c r="D34" s="34">
        <v>8967</v>
      </c>
      <c r="E34" s="35"/>
      <c r="F34" s="36">
        <v>509</v>
      </c>
      <c r="G34" s="34">
        <v>431</v>
      </c>
      <c r="H34" s="37">
        <v>227</v>
      </c>
      <c r="I34" s="35"/>
      <c r="J34" s="36">
        <v>14075</v>
      </c>
      <c r="K34" s="28">
        <f t="shared" si="0"/>
        <v>99.914815077731248</v>
      </c>
      <c r="L34" s="29">
        <v>74</v>
      </c>
      <c r="M34" s="30">
        <v>8</v>
      </c>
      <c r="N34" s="30"/>
      <c r="O34" s="160"/>
      <c r="S34" s="154"/>
      <c r="T34" s="40"/>
      <c r="U34" s="40" t="s">
        <v>76</v>
      </c>
    </row>
    <row r="35" spans="1:21" ht="22.5" customHeight="1" x14ac:dyDescent="0.15">
      <c r="A35" s="43"/>
      <c r="B35" s="47" t="s">
        <v>77</v>
      </c>
      <c r="C35" s="33">
        <v>10792</v>
      </c>
      <c r="D35" s="34">
        <v>7706</v>
      </c>
      <c r="E35" s="35"/>
      <c r="F35" s="36">
        <v>310</v>
      </c>
      <c r="G35" s="34">
        <v>247</v>
      </c>
      <c r="H35" s="37">
        <v>138</v>
      </c>
      <c r="I35" s="35"/>
      <c r="J35" s="36">
        <v>10792</v>
      </c>
      <c r="K35" s="28">
        <f t="shared" si="0"/>
        <v>100</v>
      </c>
      <c r="L35" s="29">
        <v>174</v>
      </c>
      <c r="M35" s="30">
        <v>5</v>
      </c>
      <c r="N35" s="30"/>
      <c r="O35" s="160"/>
      <c r="S35" s="154"/>
      <c r="T35" s="40"/>
      <c r="U35" s="40" t="s">
        <v>78</v>
      </c>
    </row>
    <row r="36" spans="1:21" ht="22.5" customHeight="1" x14ac:dyDescent="0.15">
      <c r="A36" s="43"/>
      <c r="B36" s="46" t="s">
        <v>79</v>
      </c>
      <c r="C36" s="33">
        <v>17943</v>
      </c>
      <c r="D36" s="34">
        <v>10385</v>
      </c>
      <c r="E36" s="35"/>
      <c r="F36" s="36">
        <v>597</v>
      </c>
      <c r="G36" s="34">
        <v>535</v>
      </c>
      <c r="H36" s="37">
        <v>224</v>
      </c>
      <c r="I36" s="35"/>
      <c r="J36" s="36">
        <v>17943</v>
      </c>
      <c r="K36" s="28">
        <f t="shared" si="0"/>
        <v>100</v>
      </c>
      <c r="L36" s="29">
        <v>347</v>
      </c>
      <c r="M36" s="30">
        <v>13</v>
      </c>
      <c r="N36" s="30"/>
      <c r="O36" s="160"/>
      <c r="S36" s="154"/>
      <c r="T36" s="40"/>
      <c r="U36" s="40" t="s">
        <v>80</v>
      </c>
    </row>
    <row r="37" spans="1:21" ht="22.5" customHeight="1" x14ac:dyDescent="0.15">
      <c r="A37" s="45"/>
      <c r="B37" s="47" t="s">
        <v>81</v>
      </c>
      <c r="C37" s="33">
        <v>11421</v>
      </c>
      <c r="D37" s="34">
        <v>7597</v>
      </c>
      <c r="E37" s="35"/>
      <c r="F37" s="36">
        <v>362</v>
      </c>
      <c r="G37" s="34">
        <v>297</v>
      </c>
      <c r="H37" s="37">
        <v>148</v>
      </c>
      <c r="I37" s="35"/>
      <c r="J37" s="36">
        <v>11421</v>
      </c>
      <c r="K37" s="28">
        <f t="shared" si="0"/>
        <v>100</v>
      </c>
      <c r="L37" s="29">
        <v>243</v>
      </c>
      <c r="M37" s="30">
        <v>7</v>
      </c>
      <c r="N37" s="30"/>
      <c r="O37" s="147"/>
      <c r="S37" s="154"/>
      <c r="T37" s="40"/>
      <c r="U37" s="40" t="s">
        <v>82</v>
      </c>
    </row>
    <row r="38" spans="1:21" ht="22.5" customHeight="1" x14ac:dyDescent="0.15">
      <c r="A38" s="43"/>
      <c r="B38" s="46" t="s">
        <v>83</v>
      </c>
      <c r="C38" s="33">
        <v>11354</v>
      </c>
      <c r="D38" s="34">
        <v>7378</v>
      </c>
      <c r="E38" s="35"/>
      <c r="F38" s="36">
        <v>354</v>
      </c>
      <c r="G38" s="34">
        <v>297</v>
      </c>
      <c r="H38" s="37">
        <v>195</v>
      </c>
      <c r="I38" s="35"/>
      <c r="J38" s="36">
        <v>11354</v>
      </c>
      <c r="K38" s="28">
        <f t="shared" si="0"/>
        <v>100</v>
      </c>
      <c r="L38" s="29">
        <v>74</v>
      </c>
      <c r="M38" s="30">
        <v>5</v>
      </c>
      <c r="N38" s="30"/>
      <c r="O38" s="160">
        <f>O26</f>
        <v>7.7185649111573555</v>
      </c>
      <c r="S38" s="154"/>
      <c r="T38" s="40"/>
      <c r="U38" s="40" t="s">
        <v>84</v>
      </c>
    </row>
    <row r="39" spans="1:21" ht="22.5" customHeight="1" x14ac:dyDescent="0.15">
      <c r="A39" s="168" t="s">
        <v>85</v>
      </c>
      <c r="B39" s="46" t="s">
        <v>86</v>
      </c>
      <c r="C39" s="33">
        <v>12455</v>
      </c>
      <c r="D39" s="34">
        <v>8346</v>
      </c>
      <c r="E39" s="35"/>
      <c r="F39" s="36">
        <v>429</v>
      </c>
      <c r="G39" s="34">
        <v>370</v>
      </c>
      <c r="H39" s="37">
        <v>170</v>
      </c>
      <c r="I39" s="35"/>
      <c r="J39" s="36">
        <v>12455</v>
      </c>
      <c r="K39" s="28">
        <f t="shared" si="0"/>
        <v>100</v>
      </c>
      <c r="L39" s="29">
        <v>191</v>
      </c>
      <c r="M39" s="30">
        <v>11</v>
      </c>
      <c r="N39" s="30"/>
      <c r="O39" s="160"/>
      <c r="S39" s="154"/>
      <c r="T39" s="40"/>
      <c r="U39" s="40" t="s">
        <v>87</v>
      </c>
    </row>
    <row r="40" spans="1:21" ht="22.5" customHeight="1" x14ac:dyDescent="0.15">
      <c r="A40" s="168"/>
      <c r="B40" s="46" t="s">
        <v>88</v>
      </c>
      <c r="C40" s="33">
        <v>24528</v>
      </c>
      <c r="D40" s="34">
        <v>14140</v>
      </c>
      <c r="E40" s="35"/>
      <c r="F40" s="36">
        <v>678</v>
      </c>
      <c r="G40" s="34">
        <v>605</v>
      </c>
      <c r="H40" s="37">
        <v>255</v>
      </c>
      <c r="I40" s="35"/>
      <c r="J40" s="36">
        <v>24528</v>
      </c>
      <c r="K40" s="28">
        <f t="shared" si="0"/>
        <v>100</v>
      </c>
      <c r="L40" s="29">
        <v>269</v>
      </c>
      <c r="M40" s="30">
        <v>12</v>
      </c>
      <c r="N40" s="30"/>
      <c r="O40" s="160"/>
      <c r="S40" s="154"/>
      <c r="T40" s="40"/>
      <c r="U40" s="40" t="s">
        <v>89</v>
      </c>
    </row>
    <row r="41" spans="1:21" ht="22.5" customHeight="1" x14ac:dyDescent="0.15">
      <c r="A41" s="168"/>
      <c r="B41" s="46" t="s">
        <v>90</v>
      </c>
      <c r="C41" s="33">
        <v>6588</v>
      </c>
      <c r="D41" s="34">
        <v>3897</v>
      </c>
      <c r="E41" s="35"/>
      <c r="F41" s="36">
        <v>335</v>
      </c>
      <c r="G41" s="34">
        <v>279</v>
      </c>
      <c r="H41" s="37">
        <v>159</v>
      </c>
      <c r="I41" s="35"/>
      <c r="J41" s="36">
        <v>6588</v>
      </c>
      <c r="K41" s="28">
        <f t="shared" si="0"/>
        <v>100</v>
      </c>
      <c r="L41" s="29">
        <v>148</v>
      </c>
      <c r="M41" s="30">
        <v>4</v>
      </c>
      <c r="N41" s="30"/>
      <c r="O41" s="160"/>
      <c r="S41" s="154"/>
      <c r="T41" s="40"/>
      <c r="U41" s="40" t="s">
        <v>86</v>
      </c>
    </row>
    <row r="42" spans="1:21" ht="22.5" customHeight="1" x14ac:dyDescent="0.15">
      <c r="A42" s="45"/>
      <c r="B42" s="47" t="s">
        <v>91</v>
      </c>
      <c r="C42" s="33">
        <v>8749</v>
      </c>
      <c r="D42" s="34">
        <v>4517</v>
      </c>
      <c r="E42" s="35"/>
      <c r="F42" s="36">
        <v>381</v>
      </c>
      <c r="G42" s="34">
        <v>320</v>
      </c>
      <c r="H42" s="37">
        <v>126</v>
      </c>
      <c r="I42" s="35"/>
      <c r="J42" s="36">
        <v>8749</v>
      </c>
      <c r="K42" s="28">
        <f t="shared" si="0"/>
        <v>100</v>
      </c>
      <c r="L42" s="29">
        <v>0</v>
      </c>
      <c r="M42" s="30">
        <v>8</v>
      </c>
      <c r="N42" s="30"/>
      <c r="O42" s="160"/>
      <c r="S42" s="154"/>
      <c r="T42" s="40"/>
      <c r="U42" s="40" t="s">
        <v>92</v>
      </c>
    </row>
    <row r="43" spans="1:21" ht="22.5" customHeight="1" x14ac:dyDescent="0.15">
      <c r="A43" s="157" t="s">
        <v>93</v>
      </c>
      <c r="B43" s="163"/>
      <c r="C43" s="33">
        <v>168698</v>
      </c>
      <c r="D43" s="34">
        <v>64968</v>
      </c>
      <c r="E43" s="35">
        <v>1222</v>
      </c>
      <c r="F43" s="36">
        <v>3936</v>
      </c>
      <c r="G43" s="34">
        <v>3304</v>
      </c>
      <c r="H43" s="37">
        <v>1568</v>
      </c>
      <c r="I43" s="35">
        <v>37</v>
      </c>
      <c r="J43" s="36">
        <v>78557</v>
      </c>
      <c r="K43" s="28">
        <f t="shared" si="0"/>
        <v>46.566645721940986</v>
      </c>
      <c r="L43" s="29">
        <v>369</v>
      </c>
      <c r="M43" s="30">
        <v>82</v>
      </c>
      <c r="N43" s="30">
        <v>10</v>
      </c>
      <c r="O43" s="160"/>
      <c r="P43" s="7">
        <v>1</v>
      </c>
      <c r="Q43" s="7" t="s">
        <v>94</v>
      </c>
      <c r="S43" s="154"/>
      <c r="T43" s="40"/>
      <c r="U43" s="40" t="s">
        <v>95</v>
      </c>
    </row>
    <row r="44" spans="1:21" ht="22.5" customHeight="1" x14ac:dyDescent="0.15">
      <c r="A44" s="157" t="s">
        <v>96</v>
      </c>
      <c r="B44" s="163"/>
      <c r="C44" s="33">
        <v>56162</v>
      </c>
      <c r="D44" s="34">
        <v>24061</v>
      </c>
      <c r="E44" s="35">
        <v>11</v>
      </c>
      <c r="F44" s="36">
        <v>1959</v>
      </c>
      <c r="G44" s="34">
        <v>1822</v>
      </c>
      <c r="H44" s="37">
        <v>698</v>
      </c>
      <c r="I44" s="35"/>
      <c r="J44" s="36">
        <v>52146</v>
      </c>
      <c r="K44" s="28">
        <f t="shared" si="0"/>
        <v>92.849257505074604</v>
      </c>
      <c r="L44" s="29">
        <v>1477</v>
      </c>
      <c r="M44" s="30">
        <v>64</v>
      </c>
      <c r="N44" s="30">
        <v>7</v>
      </c>
      <c r="O44" s="147"/>
      <c r="P44" s="7">
        <v>2</v>
      </c>
      <c r="S44" s="154"/>
      <c r="T44" s="40"/>
      <c r="U44" s="40" t="s">
        <v>97</v>
      </c>
    </row>
    <row r="45" spans="1:21" ht="22.5" customHeight="1" x14ac:dyDescent="0.15">
      <c r="A45" s="157" t="s">
        <v>98</v>
      </c>
      <c r="B45" s="163"/>
      <c r="C45" s="33">
        <v>200024</v>
      </c>
      <c r="D45" s="34">
        <v>36564</v>
      </c>
      <c r="E45" s="35">
        <v>1011</v>
      </c>
      <c r="F45" s="36">
        <v>9127</v>
      </c>
      <c r="G45" s="34">
        <v>5983</v>
      </c>
      <c r="H45" s="37">
        <v>2253</v>
      </c>
      <c r="I45" s="35">
        <v>20</v>
      </c>
      <c r="J45" s="36">
        <v>127445</v>
      </c>
      <c r="K45" s="28">
        <f t="shared" si="0"/>
        <v>63.714854217493901</v>
      </c>
      <c r="L45" s="29">
        <v>7119</v>
      </c>
      <c r="M45" s="30">
        <v>50</v>
      </c>
      <c r="N45" s="30">
        <v>11</v>
      </c>
      <c r="O45" s="152">
        <f>(C45+C46)/S45</f>
        <v>4.9591501944264422</v>
      </c>
      <c r="P45" s="7">
        <v>2</v>
      </c>
      <c r="S45" s="154">
        <v>49376</v>
      </c>
      <c r="T45" s="127" t="s">
        <v>98</v>
      </c>
      <c r="U45" s="127"/>
    </row>
    <row r="46" spans="1:21" ht="22.5" customHeight="1" x14ac:dyDescent="0.15">
      <c r="A46" s="38"/>
      <c r="B46" s="48" t="s">
        <v>99</v>
      </c>
      <c r="C46" s="33">
        <v>44839</v>
      </c>
      <c r="D46" s="34">
        <v>6536</v>
      </c>
      <c r="E46" s="35">
        <v>24</v>
      </c>
      <c r="F46" s="36">
        <v>743</v>
      </c>
      <c r="G46" s="34">
        <v>30</v>
      </c>
      <c r="H46" s="37">
        <v>133</v>
      </c>
      <c r="I46" s="35">
        <v>0</v>
      </c>
      <c r="J46" s="36">
        <v>39770</v>
      </c>
      <c r="K46" s="28">
        <f t="shared" si="0"/>
        <v>88.695109168357902</v>
      </c>
      <c r="L46" s="29">
        <v>54</v>
      </c>
      <c r="M46" s="30">
        <v>11</v>
      </c>
      <c r="N46" s="30">
        <v>2</v>
      </c>
      <c r="O46" s="153" t="e">
        <f>C46/S46</f>
        <v>#DIV/0!</v>
      </c>
      <c r="P46" s="7">
        <v>2</v>
      </c>
      <c r="S46" s="154"/>
      <c r="T46" s="40"/>
      <c r="U46" s="49" t="s">
        <v>99</v>
      </c>
    </row>
    <row r="47" spans="1:21" ht="22.5" customHeight="1" x14ac:dyDescent="0.15">
      <c r="A47" s="134" t="s">
        <v>100</v>
      </c>
      <c r="B47" s="135"/>
      <c r="C47" s="33">
        <v>209287</v>
      </c>
      <c r="D47" s="34">
        <v>68899</v>
      </c>
      <c r="E47" s="35"/>
      <c r="F47" s="36">
        <v>7097</v>
      </c>
      <c r="G47" s="34">
        <v>6784</v>
      </c>
      <c r="H47" s="37">
        <v>2668</v>
      </c>
      <c r="I47" s="35"/>
      <c r="J47" s="36">
        <v>24500</v>
      </c>
      <c r="K47" s="28">
        <f t="shared" si="0"/>
        <v>11.706412725109539</v>
      </c>
      <c r="L47" s="29">
        <v>3158</v>
      </c>
      <c r="M47" s="30">
        <v>69</v>
      </c>
      <c r="N47" s="30">
        <v>10</v>
      </c>
      <c r="O47" s="31">
        <f>C47/S47</f>
        <v>4.1669885515181679</v>
      </c>
      <c r="S47" s="32">
        <v>50225</v>
      </c>
      <c r="T47" s="133" t="s">
        <v>100</v>
      </c>
      <c r="U47" s="133"/>
    </row>
    <row r="48" spans="1:21" ht="22.5" customHeight="1" x14ac:dyDescent="0.15">
      <c r="A48" s="134" t="s">
        <v>101</v>
      </c>
      <c r="B48" s="135"/>
      <c r="C48" s="33">
        <v>148333</v>
      </c>
      <c r="D48" s="34">
        <v>36778</v>
      </c>
      <c r="E48" s="35">
        <v>255</v>
      </c>
      <c r="F48" s="36">
        <v>9911</v>
      </c>
      <c r="G48" s="34">
        <v>5638</v>
      </c>
      <c r="H48" s="37">
        <v>1560</v>
      </c>
      <c r="I48" s="35">
        <v>17</v>
      </c>
      <c r="J48" s="36">
        <v>87433</v>
      </c>
      <c r="K48" s="28">
        <f t="shared" si="0"/>
        <v>58.943727963433624</v>
      </c>
      <c r="L48" s="29">
        <v>237</v>
      </c>
      <c r="M48" s="30">
        <v>116</v>
      </c>
      <c r="N48" s="30">
        <v>12</v>
      </c>
      <c r="O48" s="31">
        <f>C48/S48</f>
        <v>3.5484665805463855</v>
      </c>
      <c r="P48" s="7">
        <v>1</v>
      </c>
      <c r="Q48" s="7" t="s">
        <v>102</v>
      </c>
      <c r="S48" s="32">
        <v>41802</v>
      </c>
      <c r="T48" s="133" t="s">
        <v>101</v>
      </c>
      <c r="U48" s="133"/>
    </row>
    <row r="49" spans="1:22" ht="22.5" customHeight="1" x14ac:dyDescent="0.15">
      <c r="A49" s="164" t="s">
        <v>103</v>
      </c>
      <c r="B49" s="165"/>
      <c r="C49" s="33">
        <v>306257</v>
      </c>
      <c r="D49" s="34">
        <v>100139</v>
      </c>
      <c r="E49" s="35">
        <v>2039</v>
      </c>
      <c r="F49" s="36">
        <v>8502</v>
      </c>
      <c r="G49" s="34">
        <v>6161</v>
      </c>
      <c r="H49" s="37">
        <v>2112</v>
      </c>
      <c r="I49" s="35">
        <v>1</v>
      </c>
      <c r="J49" s="36">
        <v>229541</v>
      </c>
      <c r="K49" s="28">
        <f t="shared" si="0"/>
        <v>74.950450112160709</v>
      </c>
      <c r="L49" s="29">
        <v>7300</v>
      </c>
      <c r="M49" s="30">
        <v>169</v>
      </c>
      <c r="N49" s="30">
        <v>29</v>
      </c>
      <c r="O49" s="152">
        <f>(C49+C50)/S49</f>
        <v>5.9539196486855381</v>
      </c>
      <c r="S49" s="154">
        <v>67404</v>
      </c>
      <c r="T49" s="133" t="s">
        <v>103</v>
      </c>
      <c r="U49" s="133"/>
    </row>
    <row r="50" spans="1:22" ht="22.5" customHeight="1" x14ac:dyDescent="0.15">
      <c r="A50" s="164" t="s">
        <v>104</v>
      </c>
      <c r="B50" s="166"/>
      <c r="C50" s="33">
        <v>95061</v>
      </c>
      <c r="D50" s="34">
        <v>27390</v>
      </c>
      <c r="E50" s="35"/>
      <c r="F50" s="36">
        <v>1884</v>
      </c>
      <c r="G50" s="34">
        <v>1399</v>
      </c>
      <c r="H50" s="37">
        <v>622</v>
      </c>
      <c r="I50" s="35"/>
      <c r="J50" s="36">
        <v>73687</v>
      </c>
      <c r="K50" s="28">
        <f t="shared" si="0"/>
        <v>77.515490053754959</v>
      </c>
      <c r="L50" s="29">
        <v>2123</v>
      </c>
      <c r="M50" s="30">
        <v>14</v>
      </c>
      <c r="N50" s="30">
        <v>7</v>
      </c>
      <c r="O50" s="153" t="e">
        <f>C50/S50</f>
        <v>#DIV/0!</v>
      </c>
      <c r="P50" s="7">
        <v>2</v>
      </c>
      <c r="S50" s="154"/>
      <c r="T50" s="133" t="s">
        <v>104</v>
      </c>
      <c r="U50" s="167"/>
    </row>
    <row r="51" spans="1:22" ht="22.5" customHeight="1" x14ac:dyDescent="0.15">
      <c r="A51" s="157" t="s">
        <v>105</v>
      </c>
      <c r="B51" s="163"/>
      <c r="C51" s="33">
        <v>163203</v>
      </c>
      <c r="D51" s="34">
        <v>43853</v>
      </c>
      <c r="E51" s="35">
        <v>1398</v>
      </c>
      <c r="F51" s="36">
        <v>5155</v>
      </c>
      <c r="G51" s="34">
        <v>4792</v>
      </c>
      <c r="H51" s="37">
        <v>1785</v>
      </c>
      <c r="I51" s="35">
        <v>20</v>
      </c>
      <c r="J51" s="36">
        <v>97871</v>
      </c>
      <c r="K51" s="28">
        <f t="shared" si="0"/>
        <v>59.968873121204879</v>
      </c>
      <c r="L51" s="29">
        <v>4343</v>
      </c>
      <c r="M51" s="30">
        <v>156</v>
      </c>
      <c r="N51" s="30">
        <v>18</v>
      </c>
      <c r="O51" s="152">
        <f>(C51+C52+C53)/S51</f>
        <v>5.4721751716916636</v>
      </c>
      <c r="S51" s="154">
        <v>32471</v>
      </c>
      <c r="T51" s="127" t="s">
        <v>105</v>
      </c>
      <c r="U51" s="127"/>
    </row>
    <row r="52" spans="1:22" ht="22.5" customHeight="1" x14ac:dyDescent="0.15">
      <c r="A52" s="38"/>
      <c r="B52" s="47" t="s">
        <v>106</v>
      </c>
      <c r="C52" s="33">
        <v>6977</v>
      </c>
      <c r="D52" s="34">
        <v>4709</v>
      </c>
      <c r="E52" s="35">
        <v>1</v>
      </c>
      <c r="F52" s="36">
        <v>248</v>
      </c>
      <c r="G52" s="34">
        <v>157</v>
      </c>
      <c r="H52" s="37">
        <v>143</v>
      </c>
      <c r="I52" s="35">
        <v>0</v>
      </c>
      <c r="J52" s="36">
        <v>7013</v>
      </c>
      <c r="K52" s="28">
        <f t="shared" si="0"/>
        <v>100.51598108069371</v>
      </c>
      <c r="L52" s="29">
        <v>417</v>
      </c>
      <c r="M52" s="30">
        <v>11</v>
      </c>
      <c r="N52" s="30">
        <v>0</v>
      </c>
      <c r="O52" s="159" t="e">
        <f>C52/S52</f>
        <v>#DIV/0!</v>
      </c>
      <c r="P52" s="7">
        <v>2</v>
      </c>
      <c r="S52" s="154"/>
      <c r="T52" s="40"/>
      <c r="U52" s="49" t="s">
        <v>106</v>
      </c>
    </row>
    <row r="53" spans="1:22" ht="22.5" customHeight="1" x14ac:dyDescent="0.15">
      <c r="A53" s="38"/>
      <c r="B53" s="48" t="s">
        <v>107</v>
      </c>
      <c r="C53" s="33">
        <v>7507</v>
      </c>
      <c r="D53" s="34">
        <v>4891</v>
      </c>
      <c r="E53" s="35">
        <v>3</v>
      </c>
      <c r="F53" s="36">
        <v>260</v>
      </c>
      <c r="G53" s="34">
        <v>170</v>
      </c>
      <c r="H53" s="37">
        <v>149</v>
      </c>
      <c r="I53" s="35">
        <v>0</v>
      </c>
      <c r="J53" s="36">
        <v>7437</v>
      </c>
      <c r="K53" s="28">
        <f t="shared" si="0"/>
        <v>99.067536965498874</v>
      </c>
      <c r="L53" s="29">
        <v>43</v>
      </c>
      <c r="M53" s="30">
        <v>13</v>
      </c>
      <c r="N53" s="30">
        <v>0</v>
      </c>
      <c r="O53" s="153" t="e">
        <f>C53/S53</f>
        <v>#DIV/0!</v>
      </c>
      <c r="S53" s="154"/>
      <c r="T53" s="40"/>
      <c r="U53" s="49" t="s">
        <v>107</v>
      </c>
    </row>
    <row r="54" spans="1:22" ht="22.5" customHeight="1" x14ac:dyDescent="0.15">
      <c r="A54" s="157" t="s">
        <v>108</v>
      </c>
      <c r="B54" s="158"/>
      <c r="C54" s="33">
        <v>217243</v>
      </c>
      <c r="D54" s="34">
        <v>48080</v>
      </c>
      <c r="E54" s="35"/>
      <c r="F54" s="36">
        <v>5478</v>
      </c>
      <c r="G54" s="34">
        <v>4573</v>
      </c>
      <c r="H54" s="37">
        <v>1337</v>
      </c>
      <c r="I54" s="35"/>
      <c r="J54" s="36">
        <v>91394</v>
      </c>
      <c r="K54" s="28">
        <f t="shared" si="0"/>
        <v>42.069940113145186</v>
      </c>
      <c r="L54" s="29">
        <v>139</v>
      </c>
      <c r="M54" s="30">
        <v>53</v>
      </c>
      <c r="N54" s="30">
        <v>14</v>
      </c>
      <c r="O54" s="152">
        <f>(C54+C55+C56+C57)/S54</f>
        <v>5.9471630629165988</v>
      </c>
      <c r="S54" s="154">
        <v>43057</v>
      </c>
      <c r="T54" s="127" t="s">
        <v>108</v>
      </c>
      <c r="U54" s="127"/>
    </row>
    <row r="55" spans="1:22" ht="22.5" customHeight="1" x14ac:dyDescent="0.15">
      <c r="A55" s="43"/>
      <c r="B55" s="50" t="s">
        <v>109</v>
      </c>
      <c r="C55" s="33">
        <v>7936</v>
      </c>
      <c r="D55" s="34">
        <v>4924</v>
      </c>
      <c r="E55" s="35"/>
      <c r="F55" s="36">
        <v>208</v>
      </c>
      <c r="G55" s="34">
        <v>131</v>
      </c>
      <c r="H55" s="37">
        <v>70</v>
      </c>
      <c r="I55" s="35"/>
      <c r="J55" s="36">
        <v>6650</v>
      </c>
      <c r="K55" s="28">
        <f t="shared" si="0"/>
        <v>83.795362903225808</v>
      </c>
      <c r="L55" s="29">
        <v>2</v>
      </c>
      <c r="M55" s="30">
        <v>3</v>
      </c>
      <c r="N55" s="30"/>
      <c r="O55" s="159" t="e">
        <f>C55/S55</f>
        <v>#DIV/0!</v>
      </c>
      <c r="S55" s="154"/>
      <c r="T55" s="40"/>
      <c r="U55" s="49" t="s">
        <v>109</v>
      </c>
    </row>
    <row r="56" spans="1:22" ht="22.5" customHeight="1" x14ac:dyDescent="0.15">
      <c r="A56" s="43"/>
      <c r="B56" s="51" t="s">
        <v>110</v>
      </c>
      <c r="C56" s="33">
        <v>6979</v>
      </c>
      <c r="D56" s="34">
        <v>4478</v>
      </c>
      <c r="E56" s="35"/>
      <c r="F56" s="36">
        <v>204</v>
      </c>
      <c r="G56" s="34">
        <v>134</v>
      </c>
      <c r="H56" s="37">
        <v>109</v>
      </c>
      <c r="I56" s="35"/>
      <c r="J56" s="36">
        <v>5329</v>
      </c>
      <c r="K56" s="28">
        <f t="shared" si="0"/>
        <v>76.357644361656398</v>
      </c>
      <c r="L56" s="29">
        <v>2</v>
      </c>
      <c r="M56" s="30">
        <v>3</v>
      </c>
      <c r="N56" s="30"/>
      <c r="O56" s="159" t="e">
        <f>(C56+C57)/S56</f>
        <v>#DIV/0!</v>
      </c>
      <c r="S56" s="154"/>
      <c r="T56" s="40"/>
      <c r="U56" s="49" t="s">
        <v>110</v>
      </c>
    </row>
    <row r="57" spans="1:22" ht="22.5" customHeight="1" x14ac:dyDescent="0.15">
      <c r="A57" s="45"/>
      <c r="B57" s="51" t="s">
        <v>111</v>
      </c>
      <c r="C57" s="33">
        <v>23909</v>
      </c>
      <c r="D57" s="34">
        <v>8186</v>
      </c>
      <c r="E57" s="35"/>
      <c r="F57" s="36">
        <v>597</v>
      </c>
      <c r="G57" s="34">
        <v>470</v>
      </c>
      <c r="H57" s="37">
        <v>160</v>
      </c>
      <c r="I57" s="35"/>
      <c r="J57" s="36">
        <v>11839</v>
      </c>
      <c r="K57" s="28">
        <f t="shared" si="0"/>
        <v>49.516918315278765</v>
      </c>
      <c r="L57" s="29">
        <v>0</v>
      </c>
      <c r="M57" s="30">
        <v>6</v>
      </c>
      <c r="N57" s="30">
        <v>1</v>
      </c>
      <c r="O57" s="153" t="e">
        <f>C57/S57</f>
        <v>#DIV/0!</v>
      </c>
      <c r="S57" s="154"/>
      <c r="T57" s="40"/>
      <c r="U57" s="40" t="s">
        <v>111</v>
      </c>
    </row>
    <row r="58" spans="1:22" ht="22.5" customHeight="1" x14ac:dyDescent="0.15">
      <c r="A58" s="155" t="s">
        <v>112</v>
      </c>
      <c r="B58" s="158"/>
      <c r="C58" s="33">
        <v>138038</v>
      </c>
      <c r="D58" s="34">
        <v>32345</v>
      </c>
      <c r="E58" s="35">
        <v>395</v>
      </c>
      <c r="F58" s="36">
        <v>6143</v>
      </c>
      <c r="G58" s="34">
        <v>4295</v>
      </c>
      <c r="H58" s="37">
        <v>1331</v>
      </c>
      <c r="I58" s="35">
        <v>12</v>
      </c>
      <c r="J58" s="36">
        <v>102093</v>
      </c>
      <c r="K58" s="28">
        <f t="shared" si="0"/>
        <v>73.960068966516474</v>
      </c>
      <c r="L58" s="29">
        <v>1482</v>
      </c>
      <c r="M58" s="30">
        <v>46</v>
      </c>
      <c r="N58" s="30">
        <v>12</v>
      </c>
      <c r="O58" s="31">
        <f>C58/S58</f>
        <v>5.0900844426416905</v>
      </c>
      <c r="P58" s="7">
        <v>2</v>
      </c>
      <c r="S58" s="32">
        <v>27119</v>
      </c>
      <c r="T58" s="127" t="s">
        <v>113</v>
      </c>
      <c r="U58" s="128"/>
    </row>
    <row r="59" spans="1:22" ht="22.5" customHeight="1" x14ac:dyDescent="0.15">
      <c r="A59" s="155" t="s">
        <v>114</v>
      </c>
      <c r="B59" s="158"/>
      <c r="C59" s="52">
        <v>118408</v>
      </c>
      <c r="D59" s="34">
        <v>30218</v>
      </c>
      <c r="E59" s="35">
        <v>355</v>
      </c>
      <c r="F59" s="36">
        <v>8421</v>
      </c>
      <c r="G59" s="34">
        <v>2569</v>
      </c>
      <c r="H59" s="37">
        <v>633</v>
      </c>
      <c r="I59" s="35"/>
      <c r="J59" s="36">
        <v>68629</v>
      </c>
      <c r="K59" s="28">
        <f t="shared" si="0"/>
        <v>57.959766232011354</v>
      </c>
      <c r="L59" s="29">
        <v>6033</v>
      </c>
      <c r="M59" s="30">
        <v>49</v>
      </c>
      <c r="N59" s="30">
        <v>7</v>
      </c>
      <c r="O59" s="31">
        <f>C59/S59</f>
        <v>5.7757182576459689</v>
      </c>
      <c r="P59" s="7">
        <v>2</v>
      </c>
      <c r="S59" s="32">
        <v>20501</v>
      </c>
      <c r="T59" s="127" t="s">
        <v>115</v>
      </c>
      <c r="U59" s="128"/>
    </row>
    <row r="60" spans="1:22" ht="22.5" customHeight="1" x14ac:dyDescent="0.15">
      <c r="A60" s="155" t="s">
        <v>116</v>
      </c>
      <c r="B60" s="156"/>
      <c r="C60" s="33">
        <v>206291</v>
      </c>
      <c r="D60" s="34">
        <v>79098</v>
      </c>
      <c r="E60" s="35">
        <v>860</v>
      </c>
      <c r="F60" s="36">
        <v>6740</v>
      </c>
      <c r="G60" s="34">
        <v>5277</v>
      </c>
      <c r="H60" s="37">
        <v>2039</v>
      </c>
      <c r="I60" s="35">
        <v>3</v>
      </c>
      <c r="J60" s="36">
        <v>150331</v>
      </c>
      <c r="K60" s="28">
        <f t="shared" si="0"/>
        <v>72.873271252744914</v>
      </c>
      <c r="L60" s="29">
        <v>6190</v>
      </c>
      <c r="M60" s="30">
        <v>125</v>
      </c>
      <c r="N60" s="30">
        <v>12</v>
      </c>
      <c r="O60" s="31">
        <f>C60/S60</f>
        <v>3.6931987038330023</v>
      </c>
      <c r="P60" s="7">
        <v>2</v>
      </c>
      <c r="S60" s="32">
        <v>55857</v>
      </c>
      <c r="T60" s="127" t="s">
        <v>117</v>
      </c>
      <c r="U60" s="128"/>
      <c r="V60" s="53"/>
    </row>
    <row r="61" spans="1:22" ht="22.5" customHeight="1" x14ac:dyDescent="0.15">
      <c r="A61" s="157" t="s">
        <v>118</v>
      </c>
      <c r="B61" s="156"/>
      <c r="C61" s="33">
        <v>395249</v>
      </c>
      <c r="D61" s="34">
        <v>92673</v>
      </c>
      <c r="E61" s="35">
        <v>3412</v>
      </c>
      <c r="F61" s="36">
        <v>13034</v>
      </c>
      <c r="G61" s="34">
        <v>11018</v>
      </c>
      <c r="H61" s="37">
        <v>2209</v>
      </c>
      <c r="I61" s="35">
        <v>350</v>
      </c>
      <c r="J61" s="36">
        <v>206177</v>
      </c>
      <c r="K61" s="28">
        <f t="shared" si="0"/>
        <v>52.163825841431603</v>
      </c>
      <c r="L61" s="29">
        <v>5048</v>
      </c>
      <c r="M61" s="30">
        <v>418</v>
      </c>
      <c r="N61" s="30">
        <v>23</v>
      </c>
      <c r="O61" s="146">
        <f>(C61+C62+C63+C64+C65+C66+C67+C68+C69)/S61</f>
        <v>7.1754632187168728</v>
      </c>
      <c r="P61" s="161">
        <v>2</v>
      </c>
      <c r="Q61" s="54"/>
      <c r="R61" s="54"/>
      <c r="S61" s="154">
        <v>66977</v>
      </c>
      <c r="T61" s="127" t="s">
        <v>119</v>
      </c>
      <c r="U61" s="128"/>
      <c r="V61" s="55"/>
    </row>
    <row r="62" spans="1:22" ht="22.5" customHeight="1" x14ac:dyDescent="0.15">
      <c r="A62" s="56"/>
      <c r="B62" s="57" t="s">
        <v>120</v>
      </c>
      <c r="C62" s="33">
        <v>11319</v>
      </c>
      <c r="D62" s="34">
        <v>4958</v>
      </c>
      <c r="E62" s="35">
        <v>31</v>
      </c>
      <c r="F62" s="36">
        <v>1811</v>
      </c>
      <c r="G62" s="34">
        <v>1769</v>
      </c>
      <c r="H62" s="37">
        <v>1515</v>
      </c>
      <c r="I62" s="35">
        <v>1</v>
      </c>
      <c r="J62" s="36">
        <v>11319</v>
      </c>
      <c r="K62" s="28">
        <f t="shared" si="0"/>
        <v>100</v>
      </c>
      <c r="L62" s="29">
        <v>0</v>
      </c>
      <c r="M62" s="30">
        <v>9</v>
      </c>
      <c r="N62" s="30">
        <v>0</v>
      </c>
      <c r="O62" s="160"/>
      <c r="P62" s="162"/>
      <c r="Q62" s="58"/>
      <c r="R62" s="58"/>
      <c r="S62" s="154"/>
      <c r="T62" s="59"/>
      <c r="U62" s="40" t="s">
        <v>121</v>
      </c>
      <c r="V62" s="55"/>
    </row>
    <row r="63" spans="1:22" ht="22.5" customHeight="1" x14ac:dyDescent="0.15">
      <c r="A63" s="60"/>
      <c r="B63" s="48" t="s">
        <v>122</v>
      </c>
      <c r="C63" s="33">
        <v>8319</v>
      </c>
      <c r="D63" s="34">
        <v>3535</v>
      </c>
      <c r="E63" s="35">
        <v>1</v>
      </c>
      <c r="F63" s="36">
        <v>371</v>
      </c>
      <c r="G63" s="34">
        <v>334</v>
      </c>
      <c r="H63" s="37">
        <v>171</v>
      </c>
      <c r="I63" s="35">
        <v>0</v>
      </c>
      <c r="J63" s="36">
        <v>8319</v>
      </c>
      <c r="K63" s="28">
        <f t="shared" si="0"/>
        <v>100</v>
      </c>
      <c r="L63" s="29">
        <v>0</v>
      </c>
      <c r="M63" s="30">
        <v>8</v>
      </c>
      <c r="N63" s="30">
        <v>0</v>
      </c>
      <c r="O63" s="160"/>
      <c r="P63" s="162"/>
      <c r="Q63" s="58"/>
      <c r="R63" s="58"/>
      <c r="S63" s="154"/>
      <c r="T63" s="59"/>
      <c r="U63" s="40" t="s">
        <v>123</v>
      </c>
      <c r="V63" s="55"/>
    </row>
    <row r="64" spans="1:22" ht="22.5" customHeight="1" x14ac:dyDescent="0.15">
      <c r="A64" s="43"/>
      <c r="B64" s="48" t="s">
        <v>124</v>
      </c>
      <c r="C64" s="33">
        <v>7523</v>
      </c>
      <c r="D64" s="34">
        <v>3797</v>
      </c>
      <c r="E64" s="35">
        <v>8</v>
      </c>
      <c r="F64" s="36">
        <v>394</v>
      </c>
      <c r="G64" s="34">
        <v>359</v>
      </c>
      <c r="H64" s="37">
        <v>166</v>
      </c>
      <c r="I64" s="35">
        <v>1</v>
      </c>
      <c r="J64" s="36">
        <v>7523</v>
      </c>
      <c r="K64" s="28">
        <f t="shared" si="0"/>
        <v>100</v>
      </c>
      <c r="L64" s="29">
        <v>0</v>
      </c>
      <c r="M64" s="30">
        <v>8</v>
      </c>
      <c r="N64" s="30">
        <v>0</v>
      </c>
      <c r="O64" s="160"/>
      <c r="P64" s="162"/>
      <c r="Q64" s="58"/>
      <c r="R64" s="58"/>
      <c r="S64" s="154"/>
      <c r="T64" s="40"/>
      <c r="U64" s="40" t="s">
        <v>125</v>
      </c>
      <c r="V64" s="55"/>
    </row>
    <row r="65" spans="1:22" ht="22.5" customHeight="1" x14ac:dyDescent="0.15">
      <c r="A65" s="38"/>
      <c r="B65" s="48" t="s">
        <v>126</v>
      </c>
      <c r="C65" s="33">
        <v>7861</v>
      </c>
      <c r="D65" s="34">
        <v>3382</v>
      </c>
      <c r="E65" s="35">
        <v>3</v>
      </c>
      <c r="F65" s="36">
        <v>464</v>
      </c>
      <c r="G65" s="34">
        <v>439</v>
      </c>
      <c r="H65" s="37">
        <v>235</v>
      </c>
      <c r="I65" s="35">
        <v>0</v>
      </c>
      <c r="J65" s="36">
        <v>7861</v>
      </c>
      <c r="K65" s="28">
        <f t="shared" si="0"/>
        <v>100</v>
      </c>
      <c r="L65" s="29">
        <v>0</v>
      </c>
      <c r="M65" s="30">
        <v>7</v>
      </c>
      <c r="N65" s="30">
        <v>0</v>
      </c>
      <c r="O65" s="160"/>
      <c r="P65" s="162"/>
      <c r="Q65" s="58"/>
      <c r="R65" s="58"/>
      <c r="S65" s="154"/>
      <c r="T65" s="40"/>
      <c r="U65" s="40" t="s">
        <v>127</v>
      </c>
      <c r="V65" s="55"/>
    </row>
    <row r="66" spans="1:22" ht="22.5" customHeight="1" x14ac:dyDescent="0.15">
      <c r="A66" s="38"/>
      <c r="B66" s="48" t="s">
        <v>128</v>
      </c>
      <c r="C66" s="33">
        <v>9197</v>
      </c>
      <c r="D66" s="34">
        <v>4829</v>
      </c>
      <c r="E66" s="35">
        <v>10</v>
      </c>
      <c r="F66" s="36">
        <v>399</v>
      </c>
      <c r="G66" s="34">
        <v>375</v>
      </c>
      <c r="H66" s="37">
        <v>212</v>
      </c>
      <c r="I66" s="35">
        <v>0</v>
      </c>
      <c r="J66" s="36">
        <v>9197</v>
      </c>
      <c r="K66" s="28">
        <f t="shared" si="0"/>
        <v>100</v>
      </c>
      <c r="L66" s="29">
        <v>0</v>
      </c>
      <c r="M66" s="30">
        <v>9</v>
      </c>
      <c r="N66" s="30">
        <v>0</v>
      </c>
      <c r="O66" s="160"/>
      <c r="P66" s="162"/>
      <c r="Q66" s="58"/>
      <c r="R66" s="58"/>
      <c r="S66" s="154"/>
      <c r="T66" s="40"/>
      <c r="U66" s="40" t="s">
        <v>129</v>
      </c>
      <c r="V66" s="55"/>
    </row>
    <row r="67" spans="1:22" ht="22.5" customHeight="1" x14ac:dyDescent="0.15">
      <c r="A67" s="38"/>
      <c r="B67" s="47" t="s">
        <v>130</v>
      </c>
      <c r="C67" s="33">
        <v>8129</v>
      </c>
      <c r="D67" s="34">
        <v>3592</v>
      </c>
      <c r="E67" s="35">
        <v>2</v>
      </c>
      <c r="F67" s="36">
        <v>378</v>
      </c>
      <c r="G67" s="34">
        <v>347</v>
      </c>
      <c r="H67" s="37">
        <v>163</v>
      </c>
      <c r="I67" s="35">
        <v>0</v>
      </c>
      <c r="J67" s="36">
        <v>8129</v>
      </c>
      <c r="K67" s="28">
        <f t="shared" si="0"/>
        <v>100</v>
      </c>
      <c r="L67" s="29">
        <v>0</v>
      </c>
      <c r="M67" s="30">
        <v>8</v>
      </c>
      <c r="N67" s="30">
        <v>0</v>
      </c>
      <c r="O67" s="160"/>
      <c r="P67" s="162"/>
      <c r="Q67" s="58"/>
      <c r="R67" s="58"/>
      <c r="S67" s="154"/>
      <c r="T67" s="40"/>
      <c r="U67" s="40" t="s">
        <v>131</v>
      </c>
      <c r="V67" s="55"/>
    </row>
    <row r="68" spans="1:22" ht="22.5" customHeight="1" x14ac:dyDescent="0.15">
      <c r="A68" s="38"/>
      <c r="B68" s="48" t="s">
        <v>132</v>
      </c>
      <c r="C68" s="33">
        <v>12774</v>
      </c>
      <c r="D68" s="34">
        <v>6646</v>
      </c>
      <c r="E68" s="35">
        <v>91</v>
      </c>
      <c r="F68" s="36">
        <v>688</v>
      </c>
      <c r="G68" s="34">
        <v>659</v>
      </c>
      <c r="H68" s="37">
        <v>350</v>
      </c>
      <c r="I68" s="35">
        <v>0</v>
      </c>
      <c r="J68" s="36">
        <v>12774</v>
      </c>
      <c r="K68" s="28">
        <f t="shared" si="0"/>
        <v>100</v>
      </c>
      <c r="L68" s="29">
        <v>0</v>
      </c>
      <c r="M68" s="30">
        <v>7</v>
      </c>
      <c r="N68" s="30">
        <v>0</v>
      </c>
      <c r="O68" s="160"/>
      <c r="P68" s="162"/>
      <c r="Q68" s="58"/>
      <c r="R68" s="58"/>
      <c r="S68" s="154"/>
      <c r="T68" s="40"/>
      <c r="U68" s="40" t="s">
        <v>133</v>
      </c>
      <c r="V68" s="55"/>
    </row>
    <row r="69" spans="1:22" ht="22.5" customHeight="1" x14ac:dyDescent="0.15">
      <c r="A69" s="61"/>
      <c r="B69" s="47" t="s">
        <v>134</v>
      </c>
      <c r="C69" s="33">
        <v>20220</v>
      </c>
      <c r="D69" s="34">
        <v>6689</v>
      </c>
      <c r="E69" s="35">
        <v>6</v>
      </c>
      <c r="F69" s="36">
        <v>412</v>
      </c>
      <c r="G69" s="34">
        <v>374</v>
      </c>
      <c r="H69" s="37">
        <v>207</v>
      </c>
      <c r="I69" s="35">
        <v>0</v>
      </c>
      <c r="J69" s="36">
        <v>17197</v>
      </c>
      <c r="K69" s="28">
        <f t="shared" si="0"/>
        <v>85.049455984174088</v>
      </c>
      <c r="L69" s="29">
        <v>0</v>
      </c>
      <c r="M69" s="30">
        <v>8</v>
      </c>
      <c r="N69" s="30">
        <v>2</v>
      </c>
      <c r="O69" s="147"/>
      <c r="P69" s="162"/>
      <c r="Q69" s="58"/>
      <c r="R69" s="58"/>
      <c r="S69" s="154"/>
      <c r="T69" s="40"/>
      <c r="U69" s="40" t="s">
        <v>135</v>
      </c>
      <c r="V69" s="55"/>
    </row>
    <row r="70" spans="1:22" ht="22.5" customHeight="1" x14ac:dyDescent="0.15">
      <c r="A70" s="157" t="s">
        <v>136</v>
      </c>
      <c r="B70" s="158"/>
      <c r="C70" s="33">
        <v>205561</v>
      </c>
      <c r="D70" s="34">
        <v>55330</v>
      </c>
      <c r="E70" s="35">
        <v>1404</v>
      </c>
      <c r="F70" s="36">
        <v>6610</v>
      </c>
      <c r="G70" s="34">
        <v>6489</v>
      </c>
      <c r="H70" s="37">
        <v>2936</v>
      </c>
      <c r="I70" s="35">
        <v>1</v>
      </c>
      <c r="J70" s="36">
        <v>138843</v>
      </c>
      <c r="K70" s="28">
        <f t="shared" si="0"/>
        <v>67.543454254454886</v>
      </c>
      <c r="L70" s="29">
        <v>2128</v>
      </c>
      <c r="M70" s="30">
        <v>83</v>
      </c>
      <c r="N70" s="30">
        <v>17</v>
      </c>
      <c r="O70" s="152">
        <f>(C70+C71+C72+C73+C74)/S70</f>
        <v>4.3384132177987844</v>
      </c>
      <c r="P70" s="7">
        <v>2</v>
      </c>
      <c r="S70" s="154">
        <v>99018</v>
      </c>
      <c r="T70" s="127" t="s">
        <v>137</v>
      </c>
      <c r="U70" s="128"/>
      <c r="V70" s="62"/>
    </row>
    <row r="71" spans="1:22" ht="22.5" customHeight="1" x14ac:dyDescent="0.15">
      <c r="A71" s="45"/>
      <c r="B71" s="63" t="s">
        <v>138</v>
      </c>
      <c r="C71" s="33">
        <v>25730</v>
      </c>
      <c r="D71" s="34">
        <v>8776</v>
      </c>
      <c r="E71" s="35"/>
      <c r="F71" s="36">
        <v>1133</v>
      </c>
      <c r="G71" s="34">
        <v>1084</v>
      </c>
      <c r="H71" s="37">
        <v>315</v>
      </c>
      <c r="I71" s="35">
        <v>0</v>
      </c>
      <c r="J71" s="36">
        <v>22717</v>
      </c>
      <c r="K71" s="28">
        <f t="shared" ref="K71:K124" si="1">J71/C71*100</f>
        <v>88.289933929265459</v>
      </c>
      <c r="L71" s="29">
        <v>39</v>
      </c>
      <c r="M71" s="30">
        <v>15</v>
      </c>
      <c r="N71" s="30">
        <v>4</v>
      </c>
      <c r="O71" s="159" t="e">
        <f>C71/S71</f>
        <v>#DIV/0!</v>
      </c>
      <c r="P71" s="7">
        <v>2</v>
      </c>
      <c r="S71" s="154"/>
      <c r="T71" s="40"/>
      <c r="U71" s="64" t="s">
        <v>139</v>
      </c>
    </row>
    <row r="72" spans="1:22" ht="22.5" customHeight="1" x14ac:dyDescent="0.15">
      <c r="A72" s="155" t="s">
        <v>140</v>
      </c>
      <c r="B72" s="158"/>
      <c r="C72" s="33">
        <v>68155</v>
      </c>
      <c r="D72" s="34">
        <v>28425</v>
      </c>
      <c r="E72" s="35">
        <v>127</v>
      </c>
      <c r="F72" s="36">
        <v>2474</v>
      </c>
      <c r="G72" s="34">
        <v>2372</v>
      </c>
      <c r="H72" s="37">
        <v>869</v>
      </c>
      <c r="I72" s="35">
        <v>0</v>
      </c>
      <c r="J72" s="36">
        <v>11062</v>
      </c>
      <c r="K72" s="28">
        <f t="shared" si="1"/>
        <v>16.230650722617561</v>
      </c>
      <c r="L72" s="29">
        <v>375</v>
      </c>
      <c r="M72" s="30">
        <v>28</v>
      </c>
      <c r="N72" s="30">
        <v>10</v>
      </c>
      <c r="O72" s="159" t="e">
        <f>C72/S72</f>
        <v>#DIV/0!</v>
      </c>
      <c r="P72" s="7">
        <v>2</v>
      </c>
      <c r="S72" s="154"/>
      <c r="T72" s="127" t="s">
        <v>141</v>
      </c>
      <c r="U72" s="128"/>
    </row>
    <row r="73" spans="1:22" ht="22.5" customHeight="1" x14ac:dyDescent="0.15">
      <c r="A73" s="155" t="s">
        <v>142</v>
      </c>
      <c r="B73" s="158"/>
      <c r="C73" s="33">
        <v>74246</v>
      </c>
      <c r="D73" s="34">
        <v>28151</v>
      </c>
      <c r="E73" s="35">
        <v>453</v>
      </c>
      <c r="F73" s="36">
        <v>2330</v>
      </c>
      <c r="G73" s="34">
        <v>2210</v>
      </c>
      <c r="H73" s="37">
        <v>1048</v>
      </c>
      <c r="I73" s="35">
        <v>0</v>
      </c>
      <c r="J73" s="36">
        <v>57171</v>
      </c>
      <c r="K73" s="28">
        <f t="shared" si="1"/>
        <v>77.002128060770943</v>
      </c>
      <c r="L73" s="29">
        <v>1097</v>
      </c>
      <c r="M73" s="30">
        <v>65</v>
      </c>
      <c r="N73" s="30">
        <v>9</v>
      </c>
      <c r="O73" s="159" t="e">
        <f>C73/S73</f>
        <v>#DIV/0!</v>
      </c>
      <c r="S73" s="154"/>
      <c r="T73" s="127" t="s">
        <v>143</v>
      </c>
      <c r="U73" s="128"/>
    </row>
    <row r="74" spans="1:22" ht="22.5" customHeight="1" x14ac:dyDescent="0.15">
      <c r="A74" s="155" t="s">
        <v>144</v>
      </c>
      <c r="B74" s="158"/>
      <c r="C74" s="33">
        <v>55889</v>
      </c>
      <c r="D74" s="34">
        <v>22416</v>
      </c>
      <c r="E74" s="35">
        <v>0</v>
      </c>
      <c r="F74" s="36">
        <v>1854</v>
      </c>
      <c r="G74" s="34">
        <v>1704</v>
      </c>
      <c r="H74" s="37">
        <v>777</v>
      </c>
      <c r="I74" s="35">
        <v>0</v>
      </c>
      <c r="J74" s="36">
        <v>48971</v>
      </c>
      <c r="K74" s="28">
        <f t="shared" si="1"/>
        <v>87.621893395838185</v>
      </c>
      <c r="L74" s="29">
        <v>28</v>
      </c>
      <c r="M74" s="30">
        <v>24</v>
      </c>
      <c r="N74" s="30">
        <v>5</v>
      </c>
      <c r="O74" s="153" t="e">
        <f>C74/S74</f>
        <v>#DIV/0!</v>
      </c>
      <c r="P74" s="7">
        <v>2</v>
      </c>
      <c r="S74" s="154"/>
      <c r="T74" s="127" t="s">
        <v>145</v>
      </c>
      <c r="U74" s="128"/>
    </row>
    <row r="75" spans="1:22" ht="22.5" customHeight="1" x14ac:dyDescent="0.15">
      <c r="A75" s="144" t="s">
        <v>146</v>
      </c>
      <c r="B75" s="126"/>
      <c r="C75" s="33">
        <v>126725</v>
      </c>
      <c r="D75" s="34">
        <v>32482</v>
      </c>
      <c r="E75" s="35">
        <v>350</v>
      </c>
      <c r="F75" s="36">
        <v>3521</v>
      </c>
      <c r="G75" s="34">
        <v>3155</v>
      </c>
      <c r="H75" s="37">
        <v>995</v>
      </c>
      <c r="I75" s="35">
        <v>0</v>
      </c>
      <c r="J75" s="36">
        <v>74971</v>
      </c>
      <c r="K75" s="28">
        <f t="shared" si="1"/>
        <v>59.160386664036302</v>
      </c>
      <c r="L75" s="29">
        <v>2984</v>
      </c>
      <c r="M75" s="30">
        <v>46</v>
      </c>
      <c r="N75" s="30">
        <v>10</v>
      </c>
      <c r="O75" s="152">
        <f>(C75+C76+C77)/S75</f>
        <v>4.1886327850179237</v>
      </c>
      <c r="P75" s="7">
        <v>1</v>
      </c>
      <c r="Q75" s="7" t="s">
        <v>147</v>
      </c>
      <c r="S75" s="154">
        <v>59698</v>
      </c>
      <c r="T75" s="127" t="s">
        <v>148</v>
      </c>
      <c r="U75" s="128"/>
    </row>
    <row r="76" spans="1:22" ht="22.5" customHeight="1" x14ac:dyDescent="0.15">
      <c r="A76" s="45"/>
      <c r="B76" s="65" t="s">
        <v>149</v>
      </c>
      <c r="C76" s="33">
        <v>14842</v>
      </c>
      <c r="D76" s="34">
        <v>2942</v>
      </c>
      <c r="E76" s="35">
        <v>0</v>
      </c>
      <c r="F76" s="36">
        <v>745</v>
      </c>
      <c r="G76" s="34">
        <v>684</v>
      </c>
      <c r="H76" s="37">
        <v>207</v>
      </c>
      <c r="I76" s="35">
        <v>0</v>
      </c>
      <c r="J76" s="36">
        <v>14503</v>
      </c>
      <c r="K76" s="28">
        <f t="shared" si="1"/>
        <v>97.715941247810264</v>
      </c>
      <c r="L76" s="29">
        <v>96</v>
      </c>
      <c r="M76" s="30">
        <v>14</v>
      </c>
      <c r="N76" s="30">
        <v>1</v>
      </c>
      <c r="O76" s="159"/>
      <c r="P76" s="7">
        <v>2</v>
      </c>
      <c r="S76" s="154"/>
      <c r="T76" s="40"/>
      <c r="U76" s="64" t="s">
        <v>150</v>
      </c>
    </row>
    <row r="77" spans="1:22" ht="22.5" customHeight="1" x14ac:dyDescent="0.15">
      <c r="A77" s="155" t="s">
        <v>151</v>
      </c>
      <c r="B77" s="156"/>
      <c r="C77" s="33">
        <v>108486</v>
      </c>
      <c r="D77" s="34">
        <v>27379</v>
      </c>
      <c r="E77" s="35">
        <v>0</v>
      </c>
      <c r="F77" s="36">
        <v>3268</v>
      </c>
      <c r="G77" s="34">
        <v>3099</v>
      </c>
      <c r="H77" s="37">
        <v>982</v>
      </c>
      <c r="I77" s="35">
        <v>0</v>
      </c>
      <c r="J77" s="36">
        <v>57666</v>
      </c>
      <c r="K77" s="28">
        <f t="shared" si="1"/>
        <v>53.155245838172668</v>
      </c>
      <c r="L77" s="29">
        <v>3720</v>
      </c>
      <c r="M77" s="30">
        <v>49</v>
      </c>
      <c r="N77" s="30">
        <v>11</v>
      </c>
      <c r="O77" s="153"/>
      <c r="P77" s="7">
        <v>2</v>
      </c>
      <c r="S77" s="154"/>
      <c r="T77" s="127" t="s">
        <v>152</v>
      </c>
      <c r="U77" s="128"/>
    </row>
    <row r="78" spans="1:22" ht="22.5" customHeight="1" x14ac:dyDescent="0.15">
      <c r="A78" s="155" t="s">
        <v>153</v>
      </c>
      <c r="B78" s="156"/>
      <c r="C78" s="33">
        <v>148665</v>
      </c>
      <c r="D78" s="34">
        <v>59891</v>
      </c>
      <c r="E78" s="35">
        <v>235</v>
      </c>
      <c r="F78" s="36">
        <v>7044</v>
      </c>
      <c r="G78" s="34">
        <v>5623</v>
      </c>
      <c r="H78" s="37">
        <v>1682</v>
      </c>
      <c r="I78" s="35">
        <v>1</v>
      </c>
      <c r="J78" s="36">
        <v>91590</v>
      </c>
      <c r="K78" s="28">
        <f t="shared" si="1"/>
        <v>61.608313994551509</v>
      </c>
      <c r="L78" s="29">
        <v>1492</v>
      </c>
      <c r="M78" s="30">
        <v>71</v>
      </c>
      <c r="N78" s="30">
        <v>17</v>
      </c>
      <c r="O78" s="31">
        <f>C78/S78</f>
        <v>5.0033655302392894</v>
      </c>
      <c r="P78" s="7">
        <v>2</v>
      </c>
      <c r="S78" s="32">
        <v>29713</v>
      </c>
      <c r="T78" s="127" t="s">
        <v>154</v>
      </c>
      <c r="U78" s="128"/>
    </row>
    <row r="79" spans="1:22" ht="22.5" customHeight="1" x14ac:dyDescent="0.15">
      <c r="A79" s="157" t="s">
        <v>155</v>
      </c>
      <c r="B79" s="158"/>
      <c r="C79" s="33">
        <v>207847</v>
      </c>
      <c r="D79" s="34">
        <v>55715</v>
      </c>
      <c r="E79" s="35">
        <v>1363</v>
      </c>
      <c r="F79" s="36">
        <v>8821</v>
      </c>
      <c r="G79" s="34">
        <v>8017</v>
      </c>
      <c r="H79" s="37">
        <v>3428</v>
      </c>
      <c r="I79" s="35">
        <v>88</v>
      </c>
      <c r="J79" s="36">
        <v>149576</v>
      </c>
      <c r="K79" s="28">
        <f t="shared" si="1"/>
        <v>71.964473867796983</v>
      </c>
      <c r="L79" s="29">
        <v>1361</v>
      </c>
      <c r="M79" s="30">
        <v>149</v>
      </c>
      <c r="N79" s="30">
        <v>18</v>
      </c>
      <c r="O79" s="152">
        <f>(C79+C80+C81+C82+C83)/S79</f>
        <v>4.3770724924684519</v>
      </c>
      <c r="P79" s="7">
        <v>2</v>
      </c>
      <c r="S79" s="154">
        <v>94934</v>
      </c>
      <c r="T79" s="127" t="s">
        <v>156</v>
      </c>
      <c r="U79" s="128"/>
    </row>
    <row r="80" spans="1:22" ht="22.5" customHeight="1" x14ac:dyDescent="0.15">
      <c r="A80" s="66"/>
      <c r="B80" s="67" t="s">
        <v>157</v>
      </c>
      <c r="C80" s="33">
        <v>84022</v>
      </c>
      <c r="D80" s="34">
        <v>25257</v>
      </c>
      <c r="E80" s="35">
        <v>443</v>
      </c>
      <c r="F80" s="36">
        <v>3018</v>
      </c>
      <c r="G80" s="34">
        <v>2347</v>
      </c>
      <c r="H80" s="37">
        <v>808</v>
      </c>
      <c r="I80" s="35">
        <v>6</v>
      </c>
      <c r="J80" s="36">
        <v>73454</v>
      </c>
      <c r="K80" s="28">
        <f t="shared" si="1"/>
        <v>87.42234176763229</v>
      </c>
      <c r="L80" s="29">
        <v>694</v>
      </c>
      <c r="M80" s="30">
        <v>55</v>
      </c>
      <c r="N80" s="30">
        <v>14</v>
      </c>
      <c r="O80" s="159"/>
      <c r="P80" s="7">
        <v>1</v>
      </c>
      <c r="Q80" s="7" t="s">
        <v>158</v>
      </c>
      <c r="S80" s="154"/>
      <c r="T80" s="68"/>
      <c r="U80" s="64" t="s">
        <v>157</v>
      </c>
    </row>
    <row r="81" spans="1:21" ht="22.5" customHeight="1" x14ac:dyDescent="0.15">
      <c r="A81" s="66"/>
      <c r="B81" s="67" t="s">
        <v>159</v>
      </c>
      <c r="C81" s="33">
        <v>39019</v>
      </c>
      <c r="D81" s="34">
        <v>13511</v>
      </c>
      <c r="E81" s="35">
        <v>189</v>
      </c>
      <c r="F81" s="36">
        <v>5900</v>
      </c>
      <c r="G81" s="34">
        <v>5344</v>
      </c>
      <c r="H81" s="37">
        <v>1619</v>
      </c>
      <c r="I81" s="35">
        <v>73</v>
      </c>
      <c r="J81" s="36">
        <v>36592</v>
      </c>
      <c r="K81" s="28">
        <f t="shared" si="1"/>
        <v>93.779953356057305</v>
      </c>
      <c r="L81" s="29">
        <v>2780</v>
      </c>
      <c r="M81" s="30">
        <v>50</v>
      </c>
      <c r="N81" s="30">
        <v>7</v>
      </c>
      <c r="O81" s="159"/>
      <c r="P81" s="7">
        <v>2</v>
      </c>
      <c r="S81" s="154"/>
      <c r="T81" s="68"/>
      <c r="U81" s="64" t="s">
        <v>159</v>
      </c>
    </row>
    <row r="82" spans="1:21" ht="22.5" customHeight="1" x14ac:dyDescent="0.15">
      <c r="A82" s="66"/>
      <c r="B82" s="67" t="s">
        <v>160</v>
      </c>
      <c r="C82" s="33">
        <v>36034</v>
      </c>
      <c r="D82" s="34">
        <v>13145</v>
      </c>
      <c r="E82" s="35">
        <v>140</v>
      </c>
      <c r="F82" s="36">
        <v>4610</v>
      </c>
      <c r="G82" s="34">
        <v>4158</v>
      </c>
      <c r="H82" s="37">
        <v>1650</v>
      </c>
      <c r="I82" s="35">
        <v>50</v>
      </c>
      <c r="J82" s="36">
        <v>34548</v>
      </c>
      <c r="K82" s="28">
        <f t="shared" si="1"/>
        <v>95.876117000610535</v>
      </c>
      <c r="L82" s="29">
        <v>368</v>
      </c>
      <c r="M82" s="30">
        <v>49</v>
      </c>
      <c r="N82" s="30">
        <v>7</v>
      </c>
      <c r="O82" s="159"/>
      <c r="P82" s="7">
        <v>2</v>
      </c>
      <c r="S82" s="154"/>
      <c r="T82" s="68"/>
      <c r="U82" s="64" t="s">
        <v>160</v>
      </c>
    </row>
    <row r="83" spans="1:21" ht="22.5" customHeight="1" x14ac:dyDescent="0.15">
      <c r="A83" s="69"/>
      <c r="B83" s="70" t="s">
        <v>161</v>
      </c>
      <c r="C83" s="33">
        <v>48611</v>
      </c>
      <c r="D83" s="34">
        <v>13868</v>
      </c>
      <c r="E83" s="35">
        <v>125</v>
      </c>
      <c r="F83" s="36">
        <v>1451</v>
      </c>
      <c r="G83" s="34">
        <v>1020</v>
      </c>
      <c r="H83" s="37">
        <v>472</v>
      </c>
      <c r="I83" s="35">
        <v>0</v>
      </c>
      <c r="J83" s="36">
        <v>44066</v>
      </c>
      <c r="K83" s="28">
        <f t="shared" si="1"/>
        <v>90.650264343461359</v>
      </c>
      <c r="L83" s="29">
        <v>36</v>
      </c>
      <c r="M83" s="30">
        <v>50</v>
      </c>
      <c r="N83" s="30">
        <v>7</v>
      </c>
      <c r="O83" s="153"/>
      <c r="P83" s="7">
        <v>1</v>
      </c>
      <c r="Q83" s="7" t="s">
        <v>162</v>
      </c>
      <c r="S83" s="154"/>
      <c r="T83" s="68"/>
      <c r="U83" s="64" t="s">
        <v>161</v>
      </c>
    </row>
    <row r="84" spans="1:21" ht="22.5" customHeight="1" x14ac:dyDescent="0.15">
      <c r="A84" s="134" t="s">
        <v>163</v>
      </c>
      <c r="B84" s="135"/>
      <c r="C84" s="33">
        <v>37752</v>
      </c>
      <c r="D84" s="34">
        <v>6215</v>
      </c>
      <c r="E84" s="35"/>
      <c r="F84" s="36">
        <v>4272</v>
      </c>
      <c r="G84" s="34">
        <v>2038</v>
      </c>
      <c r="H84" s="37">
        <v>434</v>
      </c>
      <c r="I84" s="35"/>
      <c r="J84" s="36">
        <v>34531</v>
      </c>
      <c r="K84" s="28">
        <f t="shared" si="1"/>
        <v>91.468001695274424</v>
      </c>
      <c r="L84" s="29"/>
      <c r="M84" s="30">
        <v>30</v>
      </c>
      <c r="N84" s="30">
        <v>8</v>
      </c>
      <c r="O84" s="31">
        <f>C84/S84</f>
        <v>8.394929953302201</v>
      </c>
      <c r="P84" s="7" t="s">
        <v>164</v>
      </c>
      <c r="Q84" s="7" t="s">
        <v>165</v>
      </c>
      <c r="S84" s="32">
        <v>4497</v>
      </c>
      <c r="T84" s="133" t="s">
        <v>163</v>
      </c>
      <c r="U84" s="128"/>
    </row>
    <row r="85" spans="1:21" ht="22.5" customHeight="1" x14ac:dyDescent="0.15">
      <c r="A85" s="134" t="s">
        <v>166</v>
      </c>
      <c r="B85" s="135"/>
      <c r="C85" s="33">
        <v>100622</v>
      </c>
      <c r="D85" s="34">
        <v>26656</v>
      </c>
      <c r="E85" s="35">
        <v>100</v>
      </c>
      <c r="F85" s="36">
        <v>2302</v>
      </c>
      <c r="G85" s="34">
        <v>2120</v>
      </c>
      <c r="H85" s="37">
        <v>846</v>
      </c>
      <c r="I85" s="35">
        <v>0</v>
      </c>
      <c r="J85" s="36">
        <v>80363</v>
      </c>
      <c r="K85" s="28">
        <f t="shared" si="1"/>
        <v>79.866232036731532</v>
      </c>
      <c r="L85" s="29">
        <v>2911</v>
      </c>
      <c r="M85" s="30">
        <v>92</v>
      </c>
      <c r="N85" s="30">
        <v>11</v>
      </c>
      <c r="O85" s="31">
        <f>C85/S85</f>
        <v>9.4065625876413943</v>
      </c>
      <c r="P85" s="7">
        <v>2</v>
      </c>
      <c r="S85" s="32">
        <v>10697</v>
      </c>
      <c r="T85" s="133" t="s">
        <v>167</v>
      </c>
      <c r="U85" s="128"/>
    </row>
    <row r="86" spans="1:21" ht="22.5" customHeight="1" x14ac:dyDescent="0.15">
      <c r="A86" s="151" t="s">
        <v>168</v>
      </c>
      <c r="B86" s="132"/>
      <c r="C86" s="33">
        <v>85270</v>
      </c>
      <c r="D86" s="34">
        <v>20295</v>
      </c>
      <c r="E86" s="35">
        <v>825</v>
      </c>
      <c r="F86" s="36">
        <v>4203</v>
      </c>
      <c r="G86" s="34">
        <v>3060</v>
      </c>
      <c r="H86" s="37">
        <v>1127</v>
      </c>
      <c r="I86" s="35">
        <v>21</v>
      </c>
      <c r="J86" s="36">
        <v>78996</v>
      </c>
      <c r="K86" s="28">
        <f t="shared" si="1"/>
        <v>92.642195379383139</v>
      </c>
      <c r="L86" s="29">
        <v>2936</v>
      </c>
      <c r="M86" s="30">
        <v>108</v>
      </c>
      <c r="N86" s="30">
        <v>13</v>
      </c>
      <c r="O86" s="152">
        <f>(C86+C87)/S86</f>
        <v>6.9465204156607534</v>
      </c>
      <c r="P86" s="7">
        <v>2</v>
      </c>
      <c r="S86" s="154">
        <v>19054</v>
      </c>
      <c r="T86" s="133" t="s">
        <v>169</v>
      </c>
      <c r="U86" s="128"/>
    </row>
    <row r="87" spans="1:21" ht="22.5" customHeight="1" x14ac:dyDescent="0.15">
      <c r="A87" s="136" t="s">
        <v>170</v>
      </c>
      <c r="B87" s="137"/>
      <c r="C87" s="33">
        <v>47089</v>
      </c>
      <c r="D87" s="34">
        <v>884</v>
      </c>
      <c r="E87" s="35">
        <v>1894</v>
      </c>
      <c r="F87" s="36">
        <v>412</v>
      </c>
      <c r="G87" s="34">
        <v>412</v>
      </c>
      <c r="H87" s="37"/>
      <c r="I87" s="35"/>
      <c r="J87" s="36">
        <v>39975</v>
      </c>
      <c r="K87" s="28">
        <f t="shared" si="1"/>
        <v>84.892437724309289</v>
      </c>
      <c r="L87" s="29"/>
      <c r="M87" s="30"/>
      <c r="N87" s="30"/>
      <c r="O87" s="153"/>
      <c r="P87" s="7">
        <v>2</v>
      </c>
      <c r="S87" s="154"/>
      <c r="T87" s="133" t="s">
        <v>169</v>
      </c>
      <c r="U87" s="128"/>
    </row>
    <row r="88" spans="1:21" ht="22.5" customHeight="1" x14ac:dyDescent="0.15">
      <c r="A88" s="149" t="s">
        <v>171</v>
      </c>
      <c r="B88" s="150"/>
      <c r="C88" s="33">
        <v>89203</v>
      </c>
      <c r="D88" s="34">
        <v>21425</v>
      </c>
      <c r="E88" s="35">
        <v>348</v>
      </c>
      <c r="F88" s="36">
        <v>3870</v>
      </c>
      <c r="G88" s="34">
        <v>3497</v>
      </c>
      <c r="H88" s="37">
        <v>1086</v>
      </c>
      <c r="I88" s="35">
        <v>7</v>
      </c>
      <c r="J88" s="36">
        <v>49044</v>
      </c>
      <c r="K88" s="28">
        <f t="shared" si="1"/>
        <v>54.980213669943836</v>
      </c>
      <c r="L88" s="29">
        <v>1996</v>
      </c>
      <c r="M88" s="30">
        <v>83</v>
      </c>
      <c r="N88" s="30">
        <v>8</v>
      </c>
      <c r="O88" s="31">
        <f>C88/S88</f>
        <v>5.8763504611330699</v>
      </c>
      <c r="P88" s="7">
        <v>2</v>
      </c>
      <c r="S88" s="32">
        <v>15180</v>
      </c>
      <c r="T88" s="133" t="s">
        <v>172</v>
      </c>
      <c r="U88" s="128"/>
    </row>
    <row r="89" spans="1:21" ht="22.5" customHeight="1" x14ac:dyDescent="0.15">
      <c r="A89" s="136" t="s">
        <v>173</v>
      </c>
      <c r="B89" s="137"/>
      <c r="C89" s="33">
        <v>115404</v>
      </c>
      <c r="D89" s="34">
        <v>26136</v>
      </c>
      <c r="E89" s="35">
        <v>331</v>
      </c>
      <c r="F89" s="36">
        <v>4942</v>
      </c>
      <c r="G89" s="34">
        <v>3832</v>
      </c>
      <c r="H89" s="37">
        <v>1155</v>
      </c>
      <c r="I89" s="35">
        <v>17</v>
      </c>
      <c r="J89" s="36">
        <v>84497</v>
      </c>
      <c r="K89" s="28">
        <f t="shared" si="1"/>
        <v>73.218432636650377</v>
      </c>
      <c r="L89" s="29">
        <v>4510</v>
      </c>
      <c r="M89" s="30">
        <v>72</v>
      </c>
      <c r="N89" s="30">
        <v>8</v>
      </c>
      <c r="O89" s="31">
        <f>C89/S89</f>
        <v>5.8355582524271847</v>
      </c>
      <c r="S89" s="32">
        <v>19776</v>
      </c>
      <c r="T89" s="133" t="s">
        <v>174</v>
      </c>
      <c r="U89" s="128"/>
    </row>
    <row r="90" spans="1:21" ht="22.5" customHeight="1" x14ac:dyDescent="0.15">
      <c r="A90" s="136" t="s">
        <v>175</v>
      </c>
      <c r="B90" s="137"/>
      <c r="C90" s="33">
        <v>148153</v>
      </c>
      <c r="D90" s="34">
        <v>34942</v>
      </c>
      <c r="E90" s="35">
        <v>561</v>
      </c>
      <c r="F90" s="36">
        <v>3783</v>
      </c>
      <c r="G90" s="34">
        <v>2719</v>
      </c>
      <c r="H90" s="37">
        <v>897</v>
      </c>
      <c r="I90" s="35">
        <v>1</v>
      </c>
      <c r="J90" s="36">
        <v>88214</v>
      </c>
      <c r="K90" s="28">
        <f t="shared" si="1"/>
        <v>59.542499983125552</v>
      </c>
      <c r="L90" s="29">
        <v>1495</v>
      </c>
      <c r="M90" s="30">
        <v>134</v>
      </c>
      <c r="N90" s="30">
        <v>9</v>
      </c>
      <c r="O90" s="31">
        <f>C90/S90</f>
        <v>10.40765718299965</v>
      </c>
      <c r="P90" s="7">
        <v>2</v>
      </c>
      <c r="S90" s="32">
        <v>14235</v>
      </c>
      <c r="T90" s="133" t="s">
        <v>175</v>
      </c>
      <c r="U90" s="128"/>
    </row>
    <row r="91" spans="1:21" ht="22.5" customHeight="1" x14ac:dyDescent="0.15">
      <c r="A91" s="144" t="s">
        <v>176</v>
      </c>
      <c r="B91" s="145"/>
      <c r="C91" s="33">
        <v>63689</v>
      </c>
      <c r="D91" s="34">
        <v>22480</v>
      </c>
      <c r="E91" s="35" t="s">
        <v>47</v>
      </c>
      <c r="F91" s="36">
        <v>2606</v>
      </c>
      <c r="G91" s="34">
        <v>2306</v>
      </c>
      <c r="H91" s="37">
        <v>552</v>
      </c>
      <c r="I91" s="35" t="s">
        <v>47</v>
      </c>
      <c r="J91" s="36">
        <v>40935</v>
      </c>
      <c r="K91" s="28">
        <f t="shared" si="1"/>
        <v>64.273265399048498</v>
      </c>
      <c r="L91" s="29">
        <v>1903</v>
      </c>
      <c r="M91" s="30">
        <v>80</v>
      </c>
      <c r="N91" s="30">
        <v>10</v>
      </c>
      <c r="O91" s="146">
        <f>(C91+C92)/S91</f>
        <v>4.3066086596229542</v>
      </c>
      <c r="P91" s="7">
        <v>2</v>
      </c>
      <c r="S91" s="148">
        <v>19308</v>
      </c>
      <c r="T91" s="127" t="s">
        <v>177</v>
      </c>
      <c r="U91" s="127"/>
    </row>
    <row r="92" spans="1:21" ht="22.5" customHeight="1" x14ac:dyDescent="0.15">
      <c r="A92" s="144" t="s">
        <v>178</v>
      </c>
      <c r="B92" s="145"/>
      <c r="C92" s="33">
        <v>19463</v>
      </c>
      <c r="D92" s="34">
        <v>1176</v>
      </c>
      <c r="E92" s="35"/>
      <c r="F92" s="36">
        <v>56</v>
      </c>
      <c r="G92" s="34">
        <v>54</v>
      </c>
      <c r="H92" s="37">
        <v>50</v>
      </c>
      <c r="I92" s="35"/>
      <c r="J92" s="36">
        <v>19463</v>
      </c>
      <c r="K92" s="28">
        <f t="shared" si="1"/>
        <v>100</v>
      </c>
      <c r="L92" s="29"/>
      <c r="M92" s="30"/>
      <c r="N92" s="30"/>
      <c r="O92" s="147"/>
      <c r="P92" s="7">
        <v>2</v>
      </c>
      <c r="S92" s="148"/>
      <c r="T92" s="71"/>
      <c r="U92" s="40" t="s">
        <v>179</v>
      </c>
    </row>
    <row r="93" spans="1:21" ht="22.5" customHeight="1" x14ac:dyDescent="0.15">
      <c r="A93" s="136" t="s">
        <v>180</v>
      </c>
      <c r="B93" s="137"/>
      <c r="C93" s="33">
        <v>67163</v>
      </c>
      <c r="D93" s="34">
        <v>24870</v>
      </c>
      <c r="E93" s="35">
        <v>0</v>
      </c>
      <c r="F93" s="36">
        <v>3190</v>
      </c>
      <c r="G93" s="34">
        <v>3082</v>
      </c>
      <c r="H93" s="37">
        <v>1816</v>
      </c>
      <c r="I93" s="35">
        <v>0</v>
      </c>
      <c r="J93" s="36">
        <v>55702</v>
      </c>
      <c r="K93" s="28">
        <f t="shared" si="1"/>
        <v>82.935544868454357</v>
      </c>
      <c r="L93" s="29">
        <v>4007</v>
      </c>
      <c r="M93" s="30">
        <v>85</v>
      </c>
      <c r="N93" s="30">
        <v>8</v>
      </c>
      <c r="O93" s="31">
        <f t="shared" ref="O93:O122" si="2">C93/S93</f>
        <v>2.6758167330677289</v>
      </c>
      <c r="P93" s="7">
        <v>2</v>
      </c>
      <c r="S93" s="32">
        <v>25100</v>
      </c>
      <c r="T93" s="133" t="s">
        <v>180</v>
      </c>
      <c r="U93" s="128"/>
    </row>
    <row r="94" spans="1:21" ht="22.5" customHeight="1" x14ac:dyDescent="0.15">
      <c r="A94" s="136" t="s">
        <v>181</v>
      </c>
      <c r="B94" s="137"/>
      <c r="C94" s="33">
        <v>73743</v>
      </c>
      <c r="D94" s="34">
        <v>30608</v>
      </c>
      <c r="E94" s="35">
        <v>208</v>
      </c>
      <c r="F94" s="36">
        <v>1554</v>
      </c>
      <c r="G94" s="34">
        <v>1252</v>
      </c>
      <c r="H94" s="37">
        <v>736</v>
      </c>
      <c r="I94" s="35">
        <v>0</v>
      </c>
      <c r="J94" s="36">
        <v>45339</v>
      </c>
      <c r="K94" s="28">
        <f t="shared" si="1"/>
        <v>61.482445791464954</v>
      </c>
      <c r="L94" s="29">
        <v>153</v>
      </c>
      <c r="M94" s="30">
        <v>64</v>
      </c>
      <c r="N94" s="30">
        <v>6</v>
      </c>
      <c r="O94" s="31">
        <f t="shared" si="2"/>
        <v>7.8818939717828131</v>
      </c>
      <c r="P94" s="7">
        <v>2</v>
      </c>
      <c r="S94" s="32">
        <v>9356</v>
      </c>
      <c r="T94" s="133" t="s">
        <v>181</v>
      </c>
      <c r="U94" s="128"/>
    </row>
    <row r="95" spans="1:21" ht="22.5" customHeight="1" x14ac:dyDescent="0.15">
      <c r="A95" s="136" t="s">
        <v>182</v>
      </c>
      <c r="B95" s="137"/>
      <c r="C95" s="33">
        <v>117585</v>
      </c>
      <c r="D95" s="34">
        <v>39126</v>
      </c>
      <c r="E95" s="35">
        <v>129</v>
      </c>
      <c r="F95" s="36">
        <v>4437</v>
      </c>
      <c r="G95" s="34">
        <v>3934</v>
      </c>
      <c r="H95" s="37">
        <v>1472</v>
      </c>
      <c r="I95" s="35">
        <v>0</v>
      </c>
      <c r="J95" s="36">
        <v>71395</v>
      </c>
      <c r="K95" s="28">
        <f t="shared" si="1"/>
        <v>60.717778628226391</v>
      </c>
      <c r="L95" s="29">
        <v>1350</v>
      </c>
      <c r="M95" s="30">
        <v>41</v>
      </c>
      <c r="N95" s="30">
        <v>4</v>
      </c>
      <c r="O95" s="31">
        <f t="shared" si="2"/>
        <v>9.1193578408562121</v>
      </c>
      <c r="P95" s="7">
        <v>2</v>
      </c>
      <c r="S95" s="32">
        <v>12894</v>
      </c>
      <c r="T95" s="142" t="s">
        <v>182</v>
      </c>
      <c r="U95" s="143"/>
    </row>
    <row r="96" spans="1:21" ht="22.5" customHeight="1" x14ac:dyDescent="0.15">
      <c r="A96" s="136" t="s">
        <v>183</v>
      </c>
      <c r="B96" s="137"/>
      <c r="C96" s="33">
        <v>87291</v>
      </c>
      <c r="D96" s="34">
        <v>23883</v>
      </c>
      <c r="E96" s="35">
        <v>80</v>
      </c>
      <c r="F96" s="36">
        <v>3828</v>
      </c>
      <c r="G96" s="34">
        <v>3132</v>
      </c>
      <c r="H96" s="37">
        <v>735</v>
      </c>
      <c r="I96" s="35">
        <v>0</v>
      </c>
      <c r="J96" s="36">
        <v>53211</v>
      </c>
      <c r="K96" s="28">
        <f t="shared" si="1"/>
        <v>60.958174382238717</v>
      </c>
      <c r="L96" s="29">
        <v>2654</v>
      </c>
      <c r="M96" s="30">
        <v>74</v>
      </c>
      <c r="N96" s="30">
        <v>7</v>
      </c>
      <c r="O96" s="31">
        <f t="shared" si="2"/>
        <v>6.7777777777777777</v>
      </c>
      <c r="P96" s="7">
        <v>2</v>
      </c>
      <c r="S96" s="32">
        <v>12879</v>
      </c>
      <c r="T96" s="133" t="s">
        <v>184</v>
      </c>
      <c r="U96" s="128"/>
    </row>
    <row r="97" spans="1:21" ht="22.5" customHeight="1" x14ac:dyDescent="0.15">
      <c r="A97" s="136" t="s">
        <v>185</v>
      </c>
      <c r="B97" s="137"/>
      <c r="C97" s="33">
        <v>114400</v>
      </c>
      <c r="D97" s="34">
        <v>57430</v>
      </c>
      <c r="E97" s="35">
        <v>160</v>
      </c>
      <c r="F97" s="36">
        <v>2432</v>
      </c>
      <c r="G97" s="34">
        <v>2262</v>
      </c>
      <c r="H97" s="37">
        <v>670</v>
      </c>
      <c r="I97" s="35">
        <v>0</v>
      </c>
      <c r="J97" s="36">
        <v>48670</v>
      </c>
      <c r="K97" s="28">
        <f t="shared" si="1"/>
        <v>42.543706293706293</v>
      </c>
      <c r="L97" s="29">
        <v>1120</v>
      </c>
      <c r="M97" s="30">
        <v>51</v>
      </c>
      <c r="N97" s="30">
        <v>4</v>
      </c>
      <c r="O97" s="31">
        <f t="shared" si="2"/>
        <v>24.507283633247642</v>
      </c>
      <c r="P97" s="7">
        <v>2</v>
      </c>
      <c r="S97" s="32">
        <v>4668</v>
      </c>
      <c r="T97" s="133" t="s">
        <v>186</v>
      </c>
      <c r="U97" s="128"/>
    </row>
    <row r="98" spans="1:21" ht="22.5" customHeight="1" x14ac:dyDescent="0.15">
      <c r="A98" s="125" t="s">
        <v>187</v>
      </c>
      <c r="B98" s="126"/>
      <c r="C98" s="72">
        <v>40000</v>
      </c>
      <c r="D98" s="73">
        <v>16353</v>
      </c>
      <c r="E98" s="35"/>
      <c r="F98" s="72" t="s">
        <v>188</v>
      </c>
      <c r="G98" s="34" t="s">
        <v>189</v>
      </c>
      <c r="H98" s="37" t="s">
        <v>190</v>
      </c>
      <c r="I98" s="35"/>
      <c r="J98" s="72">
        <v>30000</v>
      </c>
      <c r="K98" s="28">
        <f t="shared" si="1"/>
        <v>75</v>
      </c>
      <c r="L98" s="29">
        <v>0</v>
      </c>
      <c r="M98" s="30">
        <v>80</v>
      </c>
      <c r="N98" s="30">
        <v>8</v>
      </c>
      <c r="O98" s="31">
        <f t="shared" si="2"/>
        <v>3.5549235691432632</v>
      </c>
      <c r="S98" s="74">
        <v>11252</v>
      </c>
      <c r="T98" s="127" t="s">
        <v>191</v>
      </c>
      <c r="U98" s="128"/>
    </row>
    <row r="99" spans="1:21" ht="22.5" customHeight="1" x14ac:dyDescent="0.15">
      <c r="A99" s="140" t="s">
        <v>192</v>
      </c>
      <c r="B99" s="141"/>
      <c r="C99" s="75">
        <v>69267</v>
      </c>
      <c r="D99" s="76">
        <v>27269</v>
      </c>
      <c r="E99" s="77" t="s">
        <v>47</v>
      </c>
      <c r="F99" s="78">
        <v>2819</v>
      </c>
      <c r="G99" s="76">
        <v>2055</v>
      </c>
      <c r="H99" s="79">
        <v>797</v>
      </c>
      <c r="I99" s="77" t="s">
        <v>47</v>
      </c>
      <c r="J99" s="78">
        <v>43236</v>
      </c>
      <c r="K99" s="28">
        <f t="shared" si="1"/>
        <v>62.419333881935124</v>
      </c>
      <c r="L99" s="80">
        <v>2832</v>
      </c>
      <c r="M99" s="81">
        <v>32</v>
      </c>
      <c r="N99" s="81">
        <v>8</v>
      </c>
      <c r="O99" s="82">
        <f t="shared" si="2"/>
        <v>7.1505109941158249</v>
      </c>
      <c r="P99" s="7">
        <v>2</v>
      </c>
      <c r="S99" s="32">
        <v>9687</v>
      </c>
      <c r="T99" s="133" t="s">
        <v>193</v>
      </c>
      <c r="U99" s="128"/>
    </row>
    <row r="100" spans="1:21" ht="22.5" customHeight="1" x14ac:dyDescent="0.15">
      <c r="A100" s="136" t="s">
        <v>194</v>
      </c>
      <c r="B100" s="137"/>
      <c r="C100" s="83">
        <v>118597</v>
      </c>
      <c r="D100" s="84">
        <v>29560</v>
      </c>
      <c r="E100" s="85">
        <v>31</v>
      </c>
      <c r="F100" s="86">
        <v>3291</v>
      </c>
      <c r="G100" s="84">
        <v>2782</v>
      </c>
      <c r="H100" s="87">
        <v>1294</v>
      </c>
      <c r="I100" s="85">
        <v>0</v>
      </c>
      <c r="J100" s="83">
        <v>59442</v>
      </c>
      <c r="K100" s="28">
        <f t="shared" si="1"/>
        <v>50.120998001635797</v>
      </c>
      <c r="L100" s="88">
        <v>1200</v>
      </c>
      <c r="M100" s="89">
        <v>50</v>
      </c>
      <c r="N100" s="89">
        <v>7</v>
      </c>
      <c r="O100" s="31">
        <f t="shared" si="2"/>
        <v>8.165587992288625</v>
      </c>
      <c r="P100" s="7">
        <v>2</v>
      </c>
      <c r="S100" s="32">
        <v>14524</v>
      </c>
      <c r="T100" s="133" t="s">
        <v>195</v>
      </c>
      <c r="U100" s="128"/>
    </row>
    <row r="101" spans="1:21" ht="22.5" customHeight="1" x14ac:dyDescent="0.15">
      <c r="A101" s="136" t="s">
        <v>196</v>
      </c>
      <c r="B101" s="137"/>
      <c r="C101" s="33">
        <v>102022</v>
      </c>
      <c r="D101" s="34">
        <v>21955</v>
      </c>
      <c r="E101" s="90">
        <v>270</v>
      </c>
      <c r="F101" s="33">
        <v>2628</v>
      </c>
      <c r="G101" s="34">
        <v>2029</v>
      </c>
      <c r="H101" s="36">
        <v>447</v>
      </c>
      <c r="I101" s="35">
        <v>0</v>
      </c>
      <c r="J101" s="33">
        <v>60359</v>
      </c>
      <c r="K101" s="28">
        <f t="shared" si="1"/>
        <v>59.162729607339593</v>
      </c>
      <c r="L101" s="91">
        <v>943</v>
      </c>
      <c r="M101" s="30">
        <v>64</v>
      </c>
      <c r="N101" s="30">
        <v>13</v>
      </c>
      <c r="O101" s="31">
        <f t="shared" si="2"/>
        <v>9.6703317535545033</v>
      </c>
      <c r="P101" s="7">
        <v>1</v>
      </c>
      <c r="Q101" s="7" t="s">
        <v>197</v>
      </c>
      <c r="S101" s="32">
        <v>10550</v>
      </c>
      <c r="T101" s="133" t="s">
        <v>198</v>
      </c>
      <c r="U101" s="128"/>
    </row>
    <row r="102" spans="1:21" ht="22.5" customHeight="1" x14ac:dyDescent="0.15">
      <c r="A102" s="136" t="s">
        <v>199</v>
      </c>
      <c r="B102" s="139"/>
      <c r="C102" s="75">
        <v>93991</v>
      </c>
      <c r="D102" s="76">
        <v>30095</v>
      </c>
      <c r="E102" s="77">
        <v>2000</v>
      </c>
      <c r="F102" s="78">
        <v>3017</v>
      </c>
      <c r="G102" s="76">
        <v>2679</v>
      </c>
      <c r="H102" s="92">
        <v>1246</v>
      </c>
      <c r="I102" s="77">
        <v>0</v>
      </c>
      <c r="J102" s="75">
        <v>53285</v>
      </c>
      <c r="K102" s="28">
        <f t="shared" si="1"/>
        <v>56.691598131736022</v>
      </c>
      <c r="L102" s="80">
        <v>2629</v>
      </c>
      <c r="M102" s="81">
        <v>31</v>
      </c>
      <c r="N102" s="81">
        <v>7</v>
      </c>
      <c r="O102" s="31">
        <f t="shared" si="2"/>
        <v>7.8332361030085842</v>
      </c>
      <c r="P102" s="7">
        <v>2</v>
      </c>
      <c r="S102" s="32">
        <v>11999</v>
      </c>
      <c r="T102" s="133" t="s">
        <v>200</v>
      </c>
      <c r="U102" s="128"/>
    </row>
    <row r="103" spans="1:21" ht="22.5" customHeight="1" x14ac:dyDescent="0.15">
      <c r="A103" s="136" t="s">
        <v>201</v>
      </c>
      <c r="B103" s="137"/>
      <c r="C103" s="33">
        <v>56628</v>
      </c>
      <c r="D103" s="34">
        <v>12179</v>
      </c>
      <c r="E103" s="35"/>
      <c r="F103" s="36">
        <v>3448</v>
      </c>
      <c r="G103" s="34">
        <v>3403</v>
      </c>
      <c r="H103" s="37">
        <v>1356</v>
      </c>
      <c r="I103" s="35"/>
      <c r="J103" s="33">
        <v>39599</v>
      </c>
      <c r="K103" s="28">
        <f t="shared" si="1"/>
        <v>69.928304019213101</v>
      </c>
      <c r="L103" s="29">
        <v>2178</v>
      </c>
      <c r="M103" s="30">
        <v>51</v>
      </c>
      <c r="N103" s="30">
        <v>4</v>
      </c>
      <c r="O103" s="31">
        <f t="shared" si="2"/>
        <v>14.52</v>
      </c>
      <c r="S103" s="32">
        <v>3900</v>
      </c>
      <c r="T103" s="133" t="s">
        <v>201</v>
      </c>
      <c r="U103" s="128"/>
    </row>
    <row r="104" spans="1:21" ht="22.5" customHeight="1" x14ac:dyDescent="0.15">
      <c r="A104" s="136" t="s">
        <v>202</v>
      </c>
      <c r="B104" s="137"/>
      <c r="C104" s="33">
        <v>49320</v>
      </c>
      <c r="D104" s="34">
        <v>11708</v>
      </c>
      <c r="E104" s="35">
        <v>1406</v>
      </c>
      <c r="F104" s="36">
        <v>2209</v>
      </c>
      <c r="G104" s="34">
        <v>2152</v>
      </c>
      <c r="H104" s="37">
        <v>317</v>
      </c>
      <c r="I104" s="35">
        <v>35</v>
      </c>
      <c r="J104" s="33"/>
      <c r="K104" s="28">
        <f t="shared" si="1"/>
        <v>0</v>
      </c>
      <c r="L104" s="29">
        <v>33</v>
      </c>
      <c r="M104" s="30">
        <v>44</v>
      </c>
      <c r="N104" s="30">
        <v>4</v>
      </c>
      <c r="O104" s="31">
        <f t="shared" si="2"/>
        <v>16.059915337023771</v>
      </c>
      <c r="P104" s="7">
        <v>2</v>
      </c>
      <c r="S104" s="32">
        <v>3071</v>
      </c>
      <c r="T104" s="133" t="s">
        <v>202</v>
      </c>
      <c r="U104" s="128"/>
    </row>
    <row r="105" spans="1:21" ht="22.5" customHeight="1" x14ac:dyDescent="0.15">
      <c r="A105" s="138" t="s">
        <v>203</v>
      </c>
      <c r="B105" s="137"/>
      <c r="C105" s="33">
        <v>37422</v>
      </c>
      <c r="D105" s="34">
        <v>9445</v>
      </c>
      <c r="E105" s="35"/>
      <c r="F105" s="36">
        <v>1448</v>
      </c>
      <c r="G105" s="34">
        <v>1336</v>
      </c>
      <c r="H105" s="37">
        <v>442</v>
      </c>
      <c r="I105" s="35"/>
      <c r="J105" s="36">
        <v>37422</v>
      </c>
      <c r="K105" s="28">
        <f t="shared" si="1"/>
        <v>100</v>
      </c>
      <c r="L105" s="29"/>
      <c r="M105" s="30">
        <v>18</v>
      </c>
      <c r="N105" s="30">
        <v>6</v>
      </c>
      <c r="O105" s="31">
        <f t="shared" si="2"/>
        <v>38.859813084112147</v>
      </c>
      <c r="P105" s="7">
        <v>2</v>
      </c>
      <c r="S105" s="32">
        <v>963</v>
      </c>
      <c r="T105" s="133" t="s">
        <v>204</v>
      </c>
      <c r="U105" s="128"/>
    </row>
    <row r="106" spans="1:21" ht="22.5" customHeight="1" x14ac:dyDescent="0.15">
      <c r="A106" s="125" t="s">
        <v>205</v>
      </c>
      <c r="B106" s="126"/>
      <c r="C106" s="33">
        <v>43823</v>
      </c>
      <c r="D106" s="34">
        <v>14220</v>
      </c>
      <c r="E106" s="35"/>
      <c r="F106" s="36">
        <v>1215</v>
      </c>
      <c r="G106" s="34">
        <v>971</v>
      </c>
      <c r="H106" s="37">
        <v>418</v>
      </c>
      <c r="I106" s="35"/>
      <c r="J106" s="36">
        <v>43654</v>
      </c>
      <c r="K106" s="28">
        <f t="shared" si="1"/>
        <v>99.614357757342034</v>
      </c>
      <c r="L106" s="29">
        <v>0</v>
      </c>
      <c r="M106" s="30">
        <v>28</v>
      </c>
      <c r="N106" s="30">
        <v>5</v>
      </c>
      <c r="O106" s="31">
        <f t="shared" si="2"/>
        <v>10.453959923664122</v>
      </c>
      <c r="P106" s="7">
        <v>1</v>
      </c>
      <c r="Q106" s="7" t="s">
        <v>206</v>
      </c>
      <c r="S106" s="32">
        <v>4192</v>
      </c>
      <c r="T106" s="127" t="s">
        <v>207</v>
      </c>
      <c r="U106" s="128"/>
    </row>
    <row r="107" spans="1:21" ht="22.5" customHeight="1" x14ac:dyDescent="0.15">
      <c r="A107" s="125" t="s">
        <v>208</v>
      </c>
      <c r="B107" s="126"/>
      <c r="C107" s="33">
        <v>88953</v>
      </c>
      <c r="D107" s="34">
        <v>28572</v>
      </c>
      <c r="E107" s="35">
        <v>163</v>
      </c>
      <c r="F107" s="36">
        <v>3825</v>
      </c>
      <c r="G107" s="34">
        <v>3236</v>
      </c>
      <c r="H107" s="37">
        <v>1179</v>
      </c>
      <c r="I107" s="35">
        <v>3</v>
      </c>
      <c r="J107" s="36">
        <v>62355</v>
      </c>
      <c r="K107" s="28">
        <f t="shared" si="1"/>
        <v>70.098816228794973</v>
      </c>
      <c r="L107" s="29">
        <v>4660</v>
      </c>
      <c r="M107" s="30">
        <v>100</v>
      </c>
      <c r="N107" s="30">
        <v>8</v>
      </c>
      <c r="O107" s="31">
        <f t="shared" si="2"/>
        <v>11.658322411533421</v>
      </c>
      <c r="P107" s="7">
        <v>2</v>
      </c>
      <c r="Q107" s="7" t="s">
        <v>209</v>
      </c>
      <c r="S107" s="32">
        <v>7630</v>
      </c>
      <c r="T107" s="127" t="s">
        <v>208</v>
      </c>
      <c r="U107" s="128"/>
    </row>
    <row r="108" spans="1:21" ht="22.5" customHeight="1" x14ac:dyDescent="0.15">
      <c r="A108" s="125" t="s">
        <v>210</v>
      </c>
      <c r="B108" s="126"/>
      <c r="C108" s="33">
        <v>90966</v>
      </c>
      <c r="D108" s="34">
        <v>41566</v>
      </c>
      <c r="E108" s="35">
        <v>191</v>
      </c>
      <c r="F108" s="36">
        <v>3999</v>
      </c>
      <c r="G108" s="34">
        <v>3774</v>
      </c>
      <c r="H108" s="37">
        <v>1678</v>
      </c>
      <c r="I108" s="35">
        <v>0</v>
      </c>
      <c r="J108" s="36">
        <v>70006</v>
      </c>
      <c r="K108" s="28">
        <f t="shared" si="1"/>
        <v>76.958424026559371</v>
      </c>
      <c r="L108" s="29">
        <v>1609</v>
      </c>
      <c r="M108" s="30">
        <v>66</v>
      </c>
      <c r="N108" s="30">
        <v>9</v>
      </c>
      <c r="O108" s="31">
        <f t="shared" si="2"/>
        <v>5.9241940735916643</v>
      </c>
      <c r="P108" s="7">
        <v>2</v>
      </c>
      <c r="S108" s="32">
        <v>15355</v>
      </c>
      <c r="T108" s="127" t="s">
        <v>211</v>
      </c>
      <c r="U108" s="128"/>
    </row>
    <row r="109" spans="1:21" ht="22.5" customHeight="1" x14ac:dyDescent="0.15">
      <c r="A109" s="125" t="s">
        <v>212</v>
      </c>
      <c r="B109" s="126"/>
      <c r="C109" s="33">
        <v>66507</v>
      </c>
      <c r="D109" s="34">
        <v>24925</v>
      </c>
      <c r="E109" s="35">
        <v>10</v>
      </c>
      <c r="F109" s="36">
        <v>1841</v>
      </c>
      <c r="G109" s="34">
        <v>1675</v>
      </c>
      <c r="H109" s="37">
        <v>700</v>
      </c>
      <c r="I109" s="35">
        <v>0</v>
      </c>
      <c r="J109" s="36">
        <v>66507</v>
      </c>
      <c r="K109" s="28">
        <f t="shared" si="1"/>
        <v>100</v>
      </c>
      <c r="L109" s="29">
        <v>145</v>
      </c>
      <c r="M109" s="30">
        <v>47</v>
      </c>
      <c r="N109" s="30">
        <v>7</v>
      </c>
      <c r="O109" s="31">
        <f t="shared" si="2"/>
        <v>14.099427602289591</v>
      </c>
      <c r="S109" s="32">
        <v>4717</v>
      </c>
      <c r="T109" s="127" t="s">
        <v>212</v>
      </c>
      <c r="U109" s="128"/>
    </row>
    <row r="110" spans="1:21" ht="22.5" customHeight="1" x14ac:dyDescent="0.15">
      <c r="A110" s="125" t="s">
        <v>213</v>
      </c>
      <c r="B110" s="126"/>
      <c r="C110" s="33">
        <v>62850</v>
      </c>
      <c r="D110" s="34">
        <v>24112</v>
      </c>
      <c r="E110" s="35">
        <v>109</v>
      </c>
      <c r="F110" s="36">
        <v>1901</v>
      </c>
      <c r="G110" s="34">
        <v>1386</v>
      </c>
      <c r="H110" s="37">
        <v>605</v>
      </c>
      <c r="I110" s="35"/>
      <c r="J110" s="36"/>
      <c r="K110" s="28">
        <f t="shared" si="1"/>
        <v>0</v>
      </c>
      <c r="L110" s="29">
        <v>768</v>
      </c>
      <c r="M110" s="30">
        <v>58</v>
      </c>
      <c r="N110" s="30">
        <v>5</v>
      </c>
      <c r="O110" s="31">
        <f t="shared" si="2"/>
        <v>7.2067423460612314</v>
      </c>
      <c r="S110" s="32">
        <v>8721</v>
      </c>
      <c r="T110" s="127" t="s">
        <v>214</v>
      </c>
      <c r="U110" s="128"/>
    </row>
    <row r="111" spans="1:21" ht="22.5" customHeight="1" x14ac:dyDescent="0.15">
      <c r="A111" s="125" t="s">
        <v>215</v>
      </c>
      <c r="B111" s="126"/>
      <c r="C111" s="33">
        <v>55559</v>
      </c>
      <c r="D111" s="34">
        <v>21822</v>
      </c>
      <c r="E111" s="35"/>
      <c r="F111" s="36">
        <v>2142</v>
      </c>
      <c r="G111" s="34">
        <v>1763</v>
      </c>
      <c r="H111" s="37">
        <v>815</v>
      </c>
      <c r="I111" s="35"/>
      <c r="J111" s="36">
        <v>52026</v>
      </c>
      <c r="K111" s="28">
        <f t="shared" si="1"/>
        <v>93.640994258355974</v>
      </c>
      <c r="L111" s="29">
        <v>1235</v>
      </c>
      <c r="M111" s="30">
        <v>52</v>
      </c>
      <c r="N111" s="30">
        <v>8</v>
      </c>
      <c r="O111" s="31">
        <f t="shared" si="2"/>
        <v>8.66214530714063</v>
      </c>
      <c r="P111" s="7">
        <v>2</v>
      </c>
      <c r="S111" s="32">
        <v>6414</v>
      </c>
      <c r="T111" s="127" t="s">
        <v>215</v>
      </c>
      <c r="U111" s="128"/>
    </row>
    <row r="112" spans="1:21" ht="22.5" customHeight="1" x14ac:dyDescent="0.15">
      <c r="A112" s="125" t="s">
        <v>216</v>
      </c>
      <c r="B112" s="126"/>
      <c r="C112" s="33">
        <v>6504</v>
      </c>
      <c r="D112" s="34"/>
      <c r="E112" s="35"/>
      <c r="F112" s="36">
        <v>67</v>
      </c>
      <c r="G112" s="34"/>
      <c r="H112" s="37"/>
      <c r="I112" s="90"/>
      <c r="J112" s="36">
        <v>6437</v>
      </c>
      <c r="K112" s="28">
        <f t="shared" si="1"/>
        <v>98.969864698646987</v>
      </c>
      <c r="L112" s="29"/>
      <c r="M112" s="30"/>
      <c r="N112" s="30"/>
      <c r="O112" s="31">
        <f t="shared" si="2"/>
        <v>7.1004366812227078</v>
      </c>
      <c r="P112" s="7">
        <v>2</v>
      </c>
      <c r="S112" s="32">
        <v>916</v>
      </c>
      <c r="T112" s="127" t="s">
        <v>217</v>
      </c>
      <c r="U112" s="128"/>
    </row>
    <row r="113" spans="1:22" ht="22.5" customHeight="1" x14ac:dyDescent="0.15">
      <c r="A113" s="125" t="s">
        <v>218</v>
      </c>
      <c r="B113" s="126"/>
      <c r="C113" s="33">
        <v>85272</v>
      </c>
      <c r="D113" s="34">
        <v>34661</v>
      </c>
      <c r="E113" s="35">
        <v>115</v>
      </c>
      <c r="F113" s="36">
        <v>2780</v>
      </c>
      <c r="G113" s="34">
        <v>2460</v>
      </c>
      <c r="H113" s="37">
        <v>858</v>
      </c>
      <c r="I113" s="90">
        <v>9</v>
      </c>
      <c r="J113" s="36">
        <v>53949</v>
      </c>
      <c r="K113" s="28">
        <f t="shared" si="1"/>
        <v>63.266957500703633</v>
      </c>
      <c r="L113" s="29">
        <v>2224</v>
      </c>
      <c r="M113" s="30">
        <v>177</v>
      </c>
      <c r="N113" s="30">
        <v>9</v>
      </c>
      <c r="O113" s="31">
        <f t="shared" si="2"/>
        <v>23.058950784207681</v>
      </c>
      <c r="P113" s="7">
        <v>2</v>
      </c>
      <c r="S113" s="32">
        <v>3698</v>
      </c>
      <c r="T113" s="127" t="s">
        <v>219</v>
      </c>
      <c r="U113" s="128"/>
    </row>
    <row r="114" spans="1:22" ht="22.5" customHeight="1" x14ac:dyDescent="0.15">
      <c r="A114" s="125" t="s">
        <v>220</v>
      </c>
      <c r="B114" s="126"/>
      <c r="C114" s="33">
        <v>18898</v>
      </c>
      <c r="D114" s="34">
        <v>5979</v>
      </c>
      <c r="E114" s="35"/>
      <c r="F114" s="33">
        <v>203</v>
      </c>
      <c r="G114" s="34">
        <v>53</v>
      </c>
      <c r="H114" s="37">
        <v>54</v>
      </c>
      <c r="I114" s="93"/>
      <c r="J114" s="33">
        <v>18898</v>
      </c>
      <c r="K114" s="28">
        <f t="shared" si="1"/>
        <v>100</v>
      </c>
      <c r="L114" s="94">
        <v>95</v>
      </c>
      <c r="M114" s="95"/>
      <c r="N114" s="96"/>
      <c r="O114" s="31">
        <f t="shared" si="2"/>
        <v>14.798747063429914</v>
      </c>
      <c r="P114" s="7">
        <v>2</v>
      </c>
      <c r="S114" s="32">
        <v>1277</v>
      </c>
      <c r="T114" s="127" t="s">
        <v>221</v>
      </c>
      <c r="U114" s="128"/>
    </row>
    <row r="115" spans="1:22" ht="22.5" customHeight="1" x14ac:dyDescent="0.15">
      <c r="A115" s="131" t="s">
        <v>222</v>
      </c>
      <c r="B115" s="132"/>
      <c r="C115" s="75">
        <v>79431</v>
      </c>
      <c r="D115" s="76">
        <v>34889</v>
      </c>
      <c r="E115" s="77">
        <v>349</v>
      </c>
      <c r="F115" s="78">
        <v>1778</v>
      </c>
      <c r="G115" s="76">
        <v>1581</v>
      </c>
      <c r="H115" s="79">
        <v>719</v>
      </c>
      <c r="I115" s="97">
        <v>0</v>
      </c>
      <c r="J115" s="78">
        <v>60144</v>
      </c>
      <c r="K115" s="28">
        <f t="shared" si="1"/>
        <v>75.718548173886774</v>
      </c>
      <c r="L115" s="80">
        <v>1080</v>
      </c>
      <c r="M115" s="81">
        <v>35</v>
      </c>
      <c r="N115" s="30">
        <v>3</v>
      </c>
      <c r="O115" s="31">
        <f t="shared" si="2"/>
        <v>12.737491982039769</v>
      </c>
      <c r="P115" s="7">
        <v>2</v>
      </c>
      <c r="S115" s="32">
        <v>6236</v>
      </c>
      <c r="T115" s="133" t="s">
        <v>223</v>
      </c>
      <c r="U115" s="128"/>
    </row>
    <row r="116" spans="1:22" ht="22.5" customHeight="1" x14ac:dyDescent="0.15">
      <c r="A116" s="134" t="s">
        <v>224</v>
      </c>
      <c r="B116" s="135"/>
      <c r="C116" s="33">
        <v>63967</v>
      </c>
      <c r="D116" s="34">
        <v>30437</v>
      </c>
      <c r="E116" s="35"/>
      <c r="F116" s="36">
        <v>2563</v>
      </c>
      <c r="G116" s="34">
        <v>2423</v>
      </c>
      <c r="H116" s="37">
        <v>1245</v>
      </c>
      <c r="I116" s="35">
        <v>0</v>
      </c>
      <c r="J116" s="36">
        <v>47165</v>
      </c>
      <c r="K116" s="28">
        <f t="shared" si="1"/>
        <v>73.733331248925225</v>
      </c>
      <c r="L116" s="29">
        <v>261</v>
      </c>
      <c r="M116" s="30">
        <v>27</v>
      </c>
      <c r="N116" s="30">
        <v>5</v>
      </c>
      <c r="O116" s="31">
        <f t="shared" si="2"/>
        <v>9.8471366995073897</v>
      </c>
      <c r="P116" s="7">
        <v>2</v>
      </c>
      <c r="S116" s="32">
        <v>6496</v>
      </c>
      <c r="T116" s="133" t="s">
        <v>225</v>
      </c>
      <c r="U116" s="128"/>
    </row>
    <row r="117" spans="1:22" ht="22.5" customHeight="1" x14ac:dyDescent="0.15">
      <c r="A117" s="134" t="s">
        <v>226</v>
      </c>
      <c r="B117" s="135"/>
      <c r="C117" s="33">
        <v>31372</v>
      </c>
      <c r="D117" s="34">
        <v>10868</v>
      </c>
      <c r="E117" s="35">
        <v>38</v>
      </c>
      <c r="F117" s="36">
        <v>1718</v>
      </c>
      <c r="G117" s="34">
        <v>1472</v>
      </c>
      <c r="H117" s="37">
        <v>471</v>
      </c>
      <c r="I117" s="35">
        <v>2</v>
      </c>
      <c r="J117" s="36">
        <v>26395</v>
      </c>
      <c r="K117" s="28">
        <f t="shared" si="1"/>
        <v>84.135534871860258</v>
      </c>
      <c r="L117" s="29">
        <v>161</v>
      </c>
      <c r="M117" s="30">
        <v>27</v>
      </c>
      <c r="N117" s="30">
        <v>3</v>
      </c>
      <c r="O117" s="31">
        <f t="shared" si="2"/>
        <v>3.7320961218177491</v>
      </c>
      <c r="S117" s="32">
        <v>8406</v>
      </c>
      <c r="T117" s="133" t="s">
        <v>227</v>
      </c>
      <c r="U117" s="128"/>
    </row>
    <row r="118" spans="1:22" ht="22.5" customHeight="1" x14ac:dyDescent="0.15">
      <c r="A118" s="125" t="s">
        <v>228</v>
      </c>
      <c r="B118" s="126"/>
      <c r="C118" s="33">
        <v>34437</v>
      </c>
      <c r="D118" s="34">
        <v>9166</v>
      </c>
      <c r="E118" s="35">
        <v>105</v>
      </c>
      <c r="F118" s="36">
        <v>817</v>
      </c>
      <c r="G118" s="34">
        <v>762</v>
      </c>
      <c r="H118" s="37">
        <v>263</v>
      </c>
      <c r="I118" s="35">
        <v>14</v>
      </c>
      <c r="J118" s="36">
        <v>24396</v>
      </c>
      <c r="K118" s="28">
        <f t="shared" si="1"/>
        <v>70.842407875250458</v>
      </c>
      <c r="L118" s="29">
        <v>38</v>
      </c>
      <c r="M118" s="30">
        <v>7</v>
      </c>
      <c r="N118" s="30">
        <v>5</v>
      </c>
      <c r="O118" s="31">
        <f t="shared" si="2"/>
        <v>7.8070732260258442</v>
      </c>
      <c r="P118" s="7">
        <v>2</v>
      </c>
      <c r="S118" s="32">
        <v>4411</v>
      </c>
      <c r="T118" s="127" t="s">
        <v>229</v>
      </c>
      <c r="U118" s="127"/>
    </row>
    <row r="119" spans="1:22" ht="22.5" customHeight="1" x14ac:dyDescent="0.15">
      <c r="A119" s="125" t="s">
        <v>230</v>
      </c>
      <c r="B119" s="126"/>
      <c r="C119" s="33">
        <v>29453</v>
      </c>
      <c r="D119" s="34">
        <v>8363</v>
      </c>
      <c r="E119" s="35">
        <v>20</v>
      </c>
      <c r="F119" s="36">
        <v>951</v>
      </c>
      <c r="G119" s="34">
        <v>576</v>
      </c>
      <c r="H119" s="37">
        <v>214</v>
      </c>
      <c r="I119" s="35"/>
      <c r="J119" s="36">
        <v>17452</v>
      </c>
      <c r="K119" s="28">
        <f t="shared" si="1"/>
        <v>59.253726275761387</v>
      </c>
      <c r="L119" s="29">
        <v>172</v>
      </c>
      <c r="M119" s="30">
        <v>28</v>
      </c>
      <c r="N119" s="30">
        <v>2</v>
      </c>
      <c r="O119" s="31">
        <f t="shared" si="2"/>
        <v>6.5291509643094656</v>
      </c>
      <c r="P119" s="7">
        <v>2</v>
      </c>
      <c r="S119" s="32">
        <v>4511</v>
      </c>
      <c r="T119" s="127" t="s">
        <v>231</v>
      </c>
      <c r="U119" s="128"/>
    </row>
    <row r="120" spans="1:22" ht="22.5" customHeight="1" x14ac:dyDescent="0.15">
      <c r="A120" s="125" t="s">
        <v>232</v>
      </c>
      <c r="B120" s="126"/>
      <c r="C120" s="33">
        <v>68658</v>
      </c>
      <c r="D120" s="34">
        <v>30038</v>
      </c>
      <c r="E120" s="35"/>
      <c r="F120" s="36">
        <v>5460</v>
      </c>
      <c r="G120" s="34">
        <v>1930</v>
      </c>
      <c r="H120" s="37">
        <v>1003</v>
      </c>
      <c r="I120" s="35"/>
      <c r="J120" s="36">
        <v>58023</v>
      </c>
      <c r="K120" s="28">
        <f t="shared" si="1"/>
        <v>84.51018089661801</v>
      </c>
      <c r="L120" s="29">
        <v>1509</v>
      </c>
      <c r="M120" s="30">
        <v>38</v>
      </c>
      <c r="N120" s="30">
        <v>8</v>
      </c>
      <c r="O120" s="31">
        <f t="shared" si="2"/>
        <v>7.0288697788697787</v>
      </c>
      <c r="P120" s="7">
        <v>2</v>
      </c>
      <c r="S120" s="32">
        <v>9768</v>
      </c>
      <c r="T120" s="127" t="s">
        <v>233</v>
      </c>
      <c r="U120" s="128"/>
    </row>
    <row r="121" spans="1:22" ht="22.5" customHeight="1" x14ac:dyDescent="0.15">
      <c r="A121" s="125" t="s">
        <v>234</v>
      </c>
      <c r="B121" s="126"/>
      <c r="C121" s="33">
        <v>52771</v>
      </c>
      <c r="D121" s="34">
        <v>9992</v>
      </c>
      <c r="E121" s="35">
        <v>727</v>
      </c>
      <c r="F121" s="36">
        <v>1954</v>
      </c>
      <c r="G121" s="34">
        <v>717</v>
      </c>
      <c r="H121" s="37">
        <v>467</v>
      </c>
      <c r="I121" s="35">
        <v>44</v>
      </c>
      <c r="J121" s="36">
        <v>24573</v>
      </c>
      <c r="K121" s="28">
        <f t="shared" si="1"/>
        <v>46.5653483921093</v>
      </c>
      <c r="L121" s="29">
        <v>0</v>
      </c>
      <c r="M121" s="30">
        <v>1</v>
      </c>
      <c r="N121" s="30">
        <v>5</v>
      </c>
      <c r="O121" s="31">
        <f t="shared" si="2"/>
        <v>5.7216740756803643</v>
      </c>
      <c r="P121" s="7">
        <v>2</v>
      </c>
      <c r="S121" s="32">
        <v>9223</v>
      </c>
      <c r="T121" s="127" t="s">
        <v>234</v>
      </c>
      <c r="U121" s="127"/>
    </row>
    <row r="122" spans="1:22" ht="22.5" customHeight="1" x14ac:dyDescent="0.15">
      <c r="A122" s="125" t="s">
        <v>235</v>
      </c>
      <c r="B122" s="126"/>
      <c r="C122" s="33">
        <v>29041</v>
      </c>
      <c r="D122" s="34">
        <v>9792</v>
      </c>
      <c r="E122" s="35">
        <v>20</v>
      </c>
      <c r="F122" s="36">
        <v>699</v>
      </c>
      <c r="G122" s="34">
        <v>685</v>
      </c>
      <c r="H122" s="37">
        <v>247</v>
      </c>
      <c r="I122" s="35">
        <v>0</v>
      </c>
      <c r="J122" s="36">
        <v>23723</v>
      </c>
      <c r="K122" s="28">
        <f t="shared" si="1"/>
        <v>81.687958403636244</v>
      </c>
      <c r="L122" s="29">
        <v>349</v>
      </c>
      <c r="M122" s="30">
        <v>25</v>
      </c>
      <c r="N122" s="30">
        <v>3</v>
      </c>
      <c r="O122" s="31">
        <f t="shared" si="2"/>
        <v>10.298226950354611</v>
      </c>
      <c r="P122" s="7">
        <v>2</v>
      </c>
      <c r="S122" s="32">
        <v>2820</v>
      </c>
      <c r="T122" s="127" t="s">
        <v>235</v>
      </c>
      <c r="U122" s="128"/>
    </row>
    <row r="123" spans="1:22" ht="22.5" customHeight="1" thickBot="1" x14ac:dyDescent="0.2">
      <c r="A123" s="129" t="s">
        <v>236</v>
      </c>
      <c r="B123" s="130"/>
      <c r="C123" s="98">
        <v>34312</v>
      </c>
      <c r="D123" s="99"/>
      <c r="E123" s="100"/>
      <c r="F123" s="98">
        <v>322</v>
      </c>
      <c r="G123" s="101">
        <v>110</v>
      </c>
      <c r="H123" s="102"/>
      <c r="I123" s="100"/>
      <c r="J123" s="98">
        <v>27445</v>
      </c>
      <c r="K123" s="103">
        <f t="shared" si="1"/>
        <v>79.986593611564473</v>
      </c>
      <c r="L123" s="104">
        <v>147</v>
      </c>
      <c r="M123" s="105"/>
      <c r="N123" s="105"/>
      <c r="O123" s="106"/>
      <c r="S123" s="74"/>
      <c r="T123" s="127" t="s">
        <v>237</v>
      </c>
      <c r="U123" s="128"/>
    </row>
    <row r="124" spans="1:22" ht="22.5" customHeight="1" thickTop="1" x14ac:dyDescent="0.15">
      <c r="A124" s="123" t="s">
        <v>238</v>
      </c>
      <c r="B124" s="124"/>
      <c r="C124" s="107">
        <f t="shared" ref="C124:J124" si="3">SUM(C7:C123)</f>
        <v>10766639</v>
      </c>
      <c r="D124" s="108">
        <f t="shared" si="3"/>
        <v>3048075</v>
      </c>
      <c r="E124" s="109">
        <f t="shared" si="3"/>
        <v>39647</v>
      </c>
      <c r="F124" s="107">
        <f t="shared" si="3"/>
        <v>374797</v>
      </c>
      <c r="G124" s="108">
        <f t="shared" si="3"/>
        <v>309189</v>
      </c>
      <c r="H124" s="110">
        <f t="shared" si="3"/>
        <v>103884</v>
      </c>
      <c r="I124" s="109">
        <f>SUM(I7:I123)</f>
        <v>1080</v>
      </c>
      <c r="J124" s="111">
        <f t="shared" si="3"/>
        <v>6305389</v>
      </c>
      <c r="K124" s="112">
        <f t="shared" si="1"/>
        <v>58.564135010006368</v>
      </c>
      <c r="L124" s="113">
        <f>SUM(L7:L123)</f>
        <v>192291</v>
      </c>
      <c r="M124" s="114">
        <f>SUM(M7:M123)</f>
        <v>6365</v>
      </c>
      <c r="N124" s="114">
        <f>SUM(N7:N123)</f>
        <v>893</v>
      </c>
      <c r="O124" s="115">
        <f>C124/S7</f>
        <v>5.1933243261885549</v>
      </c>
      <c r="S124" s="116">
        <f>SUM(S8:S123)</f>
        <v>1997455</v>
      </c>
      <c r="V124" s="8">
        <f>ROUND(J123/C123*100,0)</f>
        <v>80</v>
      </c>
    </row>
    <row r="125" spans="1:22" x14ac:dyDescent="0.15">
      <c r="A125" s="117"/>
      <c r="B125" s="117"/>
    </row>
    <row r="126" spans="1:22" x14ac:dyDescent="0.15">
      <c r="A126" s="117" t="s">
        <v>239</v>
      </c>
      <c r="B126" s="117"/>
    </row>
    <row r="127" spans="1:22" x14ac:dyDescent="0.15">
      <c r="A127" s="117"/>
      <c r="B127" s="117"/>
    </row>
    <row r="128" spans="1:22" x14ac:dyDescent="0.15">
      <c r="A128" s="117" t="s">
        <v>240</v>
      </c>
      <c r="B128" s="117"/>
    </row>
    <row r="129" spans="1:2" x14ac:dyDescent="0.15">
      <c r="A129" s="117"/>
      <c r="B129" s="117"/>
    </row>
    <row r="130" spans="1:2" x14ac:dyDescent="0.15">
      <c r="A130" s="117"/>
      <c r="B130" s="117"/>
    </row>
    <row r="131" spans="1:2" x14ac:dyDescent="0.15">
      <c r="A131" s="117"/>
      <c r="B131" s="117"/>
    </row>
  </sheetData>
  <mergeCells count="187">
    <mergeCell ref="A7:B7"/>
    <mergeCell ref="T7:U7"/>
    <mergeCell ref="A8:B8"/>
    <mergeCell ref="O8:O9"/>
    <mergeCell ref="S8:S9"/>
    <mergeCell ref="T8:U8"/>
    <mergeCell ref="A9:B9"/>
    <mergeCell ref="T9:U9"/>
    <mergeCell ref="N3:N5"/>
    <mergeCell ref="D4:D5"/>
    <mergeCell ref="E4:E5"/>
    <mergeCell ref="G4:G5"/>
    <mergeCell ref="H4:H5"/>
    <mergeCell ref="I4:I5"/>
    <mergeCell ref="A2:B6"/>
    <mergeCell ref="C2:N2"/>
    <mergeCell ref="O2:O5"/>
    <mergeCell ref="P2:Q5"/>
    <mergeCell ref="C3:C5"/>
    <mergeCell ref="F3:F5"/>
    <mergeCell ref="J3:J5"/>
    <mergeCell ref="K3:K5"/>
    <mergeCell ref="L3:L5"/>
    <mergeCell ref="M3:M5"/>
    <mergeCell ref="A10:B10"/>
    <mergeCell ref="O10:O20"/>
    <mergeCell ref="S10:S20"/>
    <mergeCell ref="T10:U10"/>
    <mergeCell ref="A21:B21"/>
    <mergeCell ref="O21:O24"/>
    <mergeCell ref="S21:S24"/>
    <mergeCell ref="T21:U21"/>
    <mergeCell ref="A22:B22"/>
    <mergeCell ref="T22:U22"/>
    <mergeCell ref="A26:B26"/>
    <mergeCell ref="O26:O37"/>
    <mergeCell ref="S26:S44"/>
    <mergeCell ref="T26:U26"/>
    <mergeCell ref="O38:O44"/>
    <mergeCell ref="A39:A41"/>
    <mergeCell ref="A43:B43"/>
    <mergeCell ref="A44:B44"/>
    <mergeCell ref="A23:B23"/>
    <mergeCell ref="T23:U23"/>
    <mergeCell ref="A24:B24"/>
    <mergeCell ref="T24:U24"/>
    <mergeCell ref="A25:B25"/>
    <mergeCell ref="T25:U25"/>
    <mergeCell ref="A48:B48"/>
    <mergeCell ref="T48:U48"/>
    <mergeCell ref="A49:B49"/>
    <mergeCell ref="O49:O50"/>
    <mergeCell ref="S49:S50"/>
    <mergeCell ref="T49:U49"/>
    <mergeCell ref="A50:B50"/>
    <mergeCell ref="T50:U50"/>
    <mergeCell ref="A45:B45"/>
    <mergeCell ref="O45:O46"/>
    <mergeCell ref="S45:S46"/>
    <mergeCell ref="T45:U45"/>
    <mergeCell ref="A47:B47"/>
    <mergeCell ref="T47:U47"/>
    <mergeCell ref="A58:B58"/>
    <mergeCell ref="T58:U58"/>
    <mergeCell ref="A59:B59"/>
    <mergeCell ref="T59:U59"/>
    <mergeCell ref="A60:B60"/>
    <mergeCell ref="T60:U60"/>
    <mergeCell ref="A51:B51"/>
    <mergeCell ref="O51:O53"/>
    <mergeCell ref="S51:S53"/>
    <mergeCell ref="T51:U51"/>
    <mergeCell ref="A54:B54"/>
    <mergeCell ref="O54:O57"/>
    <mergeCell ref="S54:S57"/>
    <mergeCell ref="T54:U54"/>
    <mergeCell ref="A61:B61"/>
    <mergeCell ref="O61:O69"/>
    <mergeCell ref="P61:P69"/>
    <mergeCell ref="S61:S69"/>
    <mergeCell ref="T61:U61"/>
    <mergeCell ref="A70:B70"/>
    <mergeCell ref="O70:O74"/>
    <mergeCell ref="S70:S74"/>
    <mergeCell ref="T70:U70"/>
    <mergeCell ref="A72:B72"/>
    <mergeCell ref="T77:U77"/>
    <mergeCell ref="A78:B78"/>
    <mergeCell ref="T78:U78"/>
    <mergeCell ref="A79:B79"/>
    <mergeCell ref="O79:O83"/>
    <mergeCell ref="S79:S83"/>
    <mergeCell ref="T79:U79"/>
    <mergeCell ref="T72:U72"/>
    <mergeCell ref="A73:B73"/>
    <mergeCell ref="T73:U73"/>
    <mergeCell ref="A74:B74"/>
    <mergeCell ref="T74:U74"/>
    <mergeCell ref="A75:B75"/>
    <mergeCell ref="O75:O77"/>
    <mergeCell ref="S75:S77"/>
    <mergeCell ref="T75:U75"/>
    <mergeCell ref="A77:B77"/>
    <mergeCell ref="A84:B84"/>
    <mergeCell ref="T84:U84"/>
    <mergeCell ref="A85:B85"/>
    <mergeCell ref="T85:U85"/>
    <mergeCell ref="A86:B86"/>
    <mergeCell ref="O86:O87"/>
    <mergeCell ref="S86:S87"/>
    <mergeCell ref="T86:U86"/>
    <mergeCell ref="A87:B87"/>
    <mergeCell ref="T87:U87"/>
    <mergeCell ref="A91:B91"/>
    <mergeCell ref="O91:O92"/>
    <mergeCell ref="S91:S92"/>
    <mergeCell ref="T91:U91"/>
    <mergeCell ref="A92:B92"/>
    <mergeCell ref="A93:B93"/>
    <mergeCell ref="T93:U93"/>
    <mergeCell ref="A88:B88"/>
    <mergeCell ref="T88:U88"/>
    <mergeCell ref="A89:B89"/>
    <mergeCell ref="T89:U89"/>
    <mergeCell ref="A90:B90"/>
    <mergeCell ref="T90:U90"/>
    <mergeCell ref="A97:B97"/>
    <mergeCell ref="T97:U97"/>
    <mergeCell ref="A98:B98"/>
    <mergeCell ref="T98:U98"/>
    <mergeCell ref="A99:B99"/>
    <mergeCell ref="T99:U99"/>
    <mergeCell ref="A94:B94"/>
    <mergeCell ref="T94:U94"/>
    <mergeCell ref="A95:B95"/>
    <mergeCell ref="T95:U95"/>
    <mergeCell ref="A96:B96"/>
    <mergeCell ref="T96:U96"/>
    <mergeCell ref="A103:B103"/>
    <mergeCell ref="T103:U103"/>
    <mergeCell ref="A104:B104"/>
    <mergeCell ref="T104:U104"/>
    <mergeCell ref="A105:B105"/>
    <mergeCell ref="T105:U105"/>
    <mergeCell ref="A100:B100"/>
    <mergeCell ref="T100:U100"/>
    <mergeCell ref="A101:B101"/>
    <mergeCell ref="T101:U101"/>
    <mergeCell ref="A102:B102"/>
    <mergeCell ref="T102:U102"/>
    <mergeCell ref="A109:B109"/>
    <mergeCell ref="T109:U109"/>
    <mergeCell ref="A110:B110"/>
    <mergeCell ref="T110:U110"/>
    <mergeCell ref="A111:B111"/>
    <mergeCell ref="T111:U111"/>
    <mergeCell ref="A106:B106"/>
    <mergeCell ref="T106:U106"/>
    <mergeCell ref="A107:B107"/>
    <mergeCell ref="T107:U107"/>
    <mergeCell ref="A108:B108"/>
    <mergeCell ref="T108:U108"/>
    <mergeCell ref="A115:B115"/>
    <mergeCell ref="T115:U115"/>
    <mergeCell ref="A116:B116"/>
    <mergeCell ref="T116:U116"/>
    <mergeCell ref="A117:B117"/>
    <mergeCell ref="T117:U117"/>
    <mergeCell ref="A112:B112"/>
    <mergeCell ref="T112:U112"/>
    <mergeCell ref="A113:B113"/>
    <mergeCell ref="T113:U113"/>
    <mergeCell ref="A114:B114"/>
    <mergeCell ref="T114:U114"/>
    <mergeCell ref="A124:B124"/>
    <mergeCell ref="A121:B121"/>
    <mergeCell ref="T121:U121"/>
    <mergeCell ref="A122:B122"/>
    <mergeCell ref="T122:U122"/>
    <mergeCell ref="A123:B123"/>
    <mergeCell ref="T123:U123"/>
    <mergeCell ref="A118:B118"/>
    <mergeCell ref="T118:U118"/>
    <mergeCell ref="A119:B119"/>
    <mergeCell ref="T119:U119"/>
    <mergeCell ref="A120:B120"/>
    <mergeCell ref="T120:U120"/>
  </mergeCells>
  <phoneticPr fontId="3"/>
  <dataValidations count="1">
    <dataValidation imeMode="halfAlpha" allowBlank="1" showInputMessage="1" showErrorMessage="1" sqref="C101:J101 IY101:JF101 SU101:TB101 ACQ101:ACX101 AMM101:AMT101 AWI101:AWP101 BGE101:BGL101 BQA101:BQH101 BZW101:CAD101 CJS101:CJZ101 CTO101:CTV101 DDK101:DDR101 DNG101:DNN101 DXC101:DXJ101 EGY101:EHF101 EQU101:ERB101 FAQ101:FAX101 FKM101:FKT101 FUI101:FUP101 GEE101:GEL101 GOA101:GOH101 GXW101:GYD101 HHS101:HHZ101 HRO101:HRV101 IBK101:IBR101 ILG101:ILN101 IVC101:IVJ101 JEY101:JFF101 JOU101:JPB101 JYQ101:JYX101 KIM101:KIT101 KSI101:KSP101 LCE101:LCL101 LMA101:LMH101 LVW101:LWD101 MFS101:MFZ101 MPO101:MPV101 MZK101:MZR101 NJG101:NJN101 NTC101:NTJ101 OCY101:ODF101 OMU101:ONB101 OWQ101:OWX101 PGM101:PGT101 PQI101:PQP101 QAE101:QAL101 QKA101:QKH101 QTW101:QUD101 RDS101:RDZ101 RNO101:RNV101 RXK101:RXR101 SHG101:SHN101 SRC101:SRJ101 TAY101:TBF101 TKU101:TLB101 TUQ101:TUX101 UEM101:UET101 UOI101:UOP101 UYE101:UYL101 VIA101:VIH101 VRW101:VSD101 WBS101:WBZ101 WLO101:WLV101 WVK101:WVR101 C65637:J65637 IY65637:JF65637 SU65637:TB65637 ACQ65637:ACX65637 AMM65637:AMT65637 AWI65637:AWP65637 BGE65637:BGL65637 BQA65637:BQH65637 BZW65637:CAD65637 CJS65637:CJZ65637 CTO65637:CTV65637 DDK65637:DDR65637 DNG65637:DNN65637 DXC65637:DXJ65637 EGY65637:EHF65637 EQU65637:ERB65637 FAQ65637:FAX65637 FKM65637:FKT65637 FUI65637:FUP65637 GEE65637:GEL65637 GOA65637:GOH65637 GXW65637:GYD65637 HHS65637:HHZ65637 HRO65637:HRV65637 IBK65637:IBR65637 ILG65637:ILN65637 IVC65637:IVJ65637 JEY65637:JFF65637 JOU65637:JPB65637 JYQ65637:JYX65637 KIM65637:KIT65637 KSI65637:KSP65637 LCE65637:LCL65637 LMA65637:LMH65637 LVW65637:LWD65637 MFS65637:MFZ65637 MPO65637:MPV65637 MZK65637:MZR65637 NJG65637:NJN65637 NTC65637:NTJ65637 OCY65637:ODF65637 OMU65637:ONB65637 OWQ65637:OWX65637 PGM65637:PGT65637 PQI65637:PQP65637 QAE65637:QAL65637 QKA65637:QKH65637 QTW65637:QUD65637 RDS65637:RDZ65637 RNO65637:RNV65637 RXK65637:RXR65637 SHG65637:SHN65637 SRC65637:SRJ65637 TAY65637:TBF65637 TKU65637:TLB65637 TUQ65637:TUX65637 UEM65637:UET65637 UOI65637:UOP65637 UYE65637:UYL65637 VIA65637:VIH65637 VRW65637:VSD65637 WBS65637:WBZ65637 WLO65637:WLV65637 WVK65637:WVR65637 C131173:J131173 IY131173:JF131173 SU131173:TB131173 ACQ131173:ACX131173 AMM131173:AMT131173 AWI131173:AWP131173 BGE131173:BGL131173 BQA131173:BQH131173 BZW131173:CAD131173 CJS131173:CJZ131173 CTO131173:CTV131173 DDK131173:DDR131173 DNG131173:DNN131173 DXC131173:DXJ131173 EGY131173:EHF131173 EQU131173:ERB131173 FAQ131173:FAX131173 FKM131173:FKT131173 FUI131173:FUP131173 GEE131173:GEL131173 GOA131173:GOH131173 GXW131173:GYD131173 HHS131173:HHZ131173 HRO131173:HRV131173 IBK131173:IBR131173 ILG131173:ILN131173 IVC131173:IVJ131173 JEY131173:JFF131173 JOU131173:JPB131173 JYQ131173:JYX131173 KIM131173:KIT131173 KSI131173:KSP131173 LCE131173:LCL131173 LMA131173:LMH131173 LVW131173:LWD131173 MFS131173:MFZ131173 MPO131173:MPV131173 MZK131173:MZR131173 NJG131173:NJN131173 NTC131173:NTJ131173 OCY131173:ODF131173 OMU131173:ONB131173 OWQ131173:OWX131173 PGM131173:PGT131173 PQI131173:PQP131173 QAE131173:QAL131173 QKA131173:QKH131173 QTW131173:QUD131173 RDS131173:RDZ131173 RNO131173:RNV131173 RXK131173:RXR131173 SHG131173:SHN131173 SRC131173:SRJ131173 TAY131173:TBF131173 TKU131173:TLB131173 TUQ131173:TUX131173 UEM131173:UET131173 UOI131173:UOP131173 UYE131173:UYL131173 VIA131173:VIH131173 VRW131173:VSD131173 WBS131173:WBZ131173 WLO131173:WLV131173 WVK131173:WVR131173 C196709:J196709 IY196709:JF196709 SU196709:TB196709 ACQ196709:ACX196709 AMM196709:AMT196709 AWI196709:AWP196709 BGE196709:BGL196709 BQA196709:BQH196709 BZW196709:CAD196709 CJS196709:CJZ196709 CTO196709:CTV196709 DDK196709:DDR196709 DNG196709:DNN196709 DXC196709:DXJ196709 EGY196709:EHF196709 EQU196709:ERB196709 FAQ196709:FAX196709 FKM196709:FKT196709 FUI196709:FUP196709 GEE196709:GEL196709 GOA196709:GOH196709 GXW196709:GYD196709 HHS196709:HHZ196709 HRO196709:HRV196709 IBK196709:IBR196709 ILG196709:ILN196709 IVC196709:IVJ196709 JEY196709:JFF196709 JOU196709:JPB196709 JYQ196709:JYX196709 KIM196709:KIT196709 KSI196709:KSP196709 LCE196709:LCL196709 LMA196709:LMH196709 LVW196709:LWD196709 MFS196709:MFZ196709 MPO196709:MPV196709 MZK196709:MZR196709 NJG196709:NJN196709 NTC196709:NTJ196709 OCY196709:ODF196709 OMU196709:ONB196709 OWQ196709:OWX196709 PGM196709:PGT196709 PQI196709:PQP196709 QAE196709:QAL196709 QKA196709:QKH196709 QTW196709:QUD196709 RDS196709:RDZ196709 RNO196709:RNV196709 RXK196709:RXR196709 SHG196709:SHN196709 SRC196709:SRJ196709 TAY196709:TBF196709 TKU196709:TLB196709 TUQ196709:TUX196709 UEM196709:UET196709 UOI196709:UOP196709 UYE196709:UYL196709 VIA196709:VIH196709 VRW196709:VSD196709 WBS196709:WBZ196709 WLO196709:WLV196709 WVK196709:WVR196709 C262245:J262245 IY262245:JF262245 SU262245:TB262245 ACQ262245:ACX262245 AMM262245:AMT262245 AWI262245:AWP262245 BGE262245:BGL262245 BQA262245:BQH262245 BZW262245:CAD262245 CJS262245:CJZ262245 CTO262245:CTV262245 DDK262245:DDR262245 DNG262245:DNN262245 DXC262245:DXJ262245 EGY262245:EHF262245 EQU262245:ERB262245 FAQ262245:FAX262245 FKM262245:FKT262245 FUI262245:FUP262245 GEE262245:GEL262245 GOA262245:GOH262245 GXW262245:GYD262245 HHS262245:HHZ262245 HRO262245:HRV262245 IBK262245:IBR262245 ILG262245:ILN262245 IVC262245:IVJ262245 JEY262245:JFF262245 JOU262245:JPB262245 JYQ262245:JYX262245 KIM262245:KIT262245 KSI262245:KSP262245 LCE262245:LCL262245 LMA262245:LMH262245 LVW262245:LWD262245 MFS262245:MFZ262245 MPO262245:MPV262245 MZK262245:MZR262245 NJG262245:NJN262245 NTC262245:NTJ262245 OCY262245:ODF262245 OMU262245:ONB262245 OWQ262245:OWX262245 PGM262245:PGT262245 PQI262245:PQP262245 QAE262245:QAL262245 QKA262245:QKH262245 QTW262245:QUD262245 RDS262245:RDZ262245 RNO262245:RNV262245 RXK262245:RXR262245 SHG262245:SHN262245 SRC262245:SRJ262245 TAY262245:TBF262245 TKU262245:TLB262245 TUQ262245:TUX262245 UEM262245:UET262245 UOI262245:UOP262245 UYE262245:UYL262245 VIA262245:VIH262245 VRW262245:VSD262245 WBS262245:WBZ262245 WLO262245:WLV262245 WVK262245:WVR262245 C327781:J327781 IY327781:JF327781 SU327781:TB327781 ACQ327781:ACX327781 AMM327781:AMT327781 AWI327781:AWP327781 BGE327781:BGL327781 BQA327781:BQH327781 BZW327781:CAD327781 CJS327781:CJZ327781 CTO327781:CTV327781 DDK327781:DDR327781 DNG327781:DNN327781 DXC327781:DXJ327781 EGY327781:EHF327781 EQU327781:ERB327781 FAQ327781:FAX327781 FKM327781:FKT327781 FUI327781:FUP327781 GEE327781:GEL327781 GOA327781:GOH327781 GXW327781:GYD327781 HHS327781:HHZ327781 HRO327781:HRV327781 IBK327781:IBR327781 ILG327781:ILN327781 IVC327781:IVJ327781 JEY327781:JFF327781 JOU327781:JPB327781 JYQ327781:JYX327781 KIM327781:KIT327781 KSI327781:KSP327781 LCE327781:LCL327781 LMA327781:LMH327781 LVW327781:LWD327781 MFS327781:MFZ327781 MPO327781:MPV327781 MZK327781:MZR327781 NJG327781:NJN327781 NTC327781:NTJ327781 OCY327781:ODF327781 OMU327781:ONB327781 OWQ327781:OWX327781 PGM327781:PGT327781 PQI327781:PQP327781 QAE327781:QAL327781 QKA327781:QKH327781 QTW327781:QUD327781 RDS327781:RDZ327781 RNO327781:RNV327781 RXK327781:RXR327781 SHG327781:SHN327781 SRC327781:SRJ327781 TAY327781:TBF327781 TKU327781:TLB327781 TUQ327781:TUX327781 UEM327781:UET327781 UOI327781:UOP327781 UYE327781:UYL327781 VIA327781:VIH327781 VRW327781:VSD327781 WBS327781:WBZ327781 WLO327781:WLV327781 WVK327781:WVR327781 C393317:J393317 IY393317:JF393317 SU393317:TB393317 ACQ393317:ACX393317 AMM393317:AMT393317 AWI393317:AWP393317 BGE393317:BGL393317 BQA393317:BQH393317 BZW393317:CAD393317 CJS393317:CJZ393317 CTO393317:CTV393317 DDK393317:DDR393317 DNG393317:DNN393317 DXC393317:DXJ393317 EGY393317:EHF393317 EQU393317:ERB393317 FAQ393317:FAX393317 FKM393317:FKT393317 FUI393317:FUP393317 GEE393317:GEL393317 GOA393317:GOH393317 GXW393317:GYD393317 HHS393317:HHZ393317 HRO393317:HRV393317 IBK393317:IBR393317 ILG393317:ILN393317 IVC393317:IVJ393317 JEY393317:JFF393317 JOU393317:JPB393317 JYQ393317:JYX393317 KIM393317:KIT393317 KSI393317:KSP393317 LCE393317:LCL393317 LMA393317:LMH393317 LVW393317:LWD393317 MFS393317:MFZ393317 MPO393317:MPV393317 MZK393317:MZR393317 NJG393317:NJN393317 NTC393317:NTJ393317 OCY393317:ODF393317 OMU393317:ONB393317 OWQ393317:OWX393317 PGM393317:PGT393317 PQI393317:PQP393317 QAE393317:QAL393317 QKA393317:QKH393317 QTW393317:QUD393317 RDS393317:RDZ393317 RNO393317:RNV393317 RXK393317:RXR393317 SHG393317:SHN393317 SRC393317:SRJ393317 TAY393317:TBF393317 TKU393317:TLB393317 TUQ393317:TUX393317 UEM393317:UET393317 UOI393317:UOP393317 UYE393317:UYL393317 VIA393317:VIH393317 VRW393317:VSD393317 WBS393317:WBZ393317 WLO393317:WLV393317 WVK393317:WVR393317 C458853:J458853 IY458853:JF458853 SU458853:TB458853 ACQ458853:ACX458853 AMM458853:AMT458853 AWI458853:AWP458853 BGE458853:BGL458853 BQA458853:BQH458853 BZW458853:CAD458853 CJS458853:CJZ458853 CTO458853:CTV458853 DDK458853:DDR458853 DNG458853:DNN458853 DXC458853:DXJ458853 EGY458853:EHF458853 EQU458853:ERB458853 FAQ458853:FAX458853 FKM458853:FKT458853 FUI458853:FUP458853 GEE458853:GEL458853 GOA458853:GOH458853 GXW458853:GYD458853 HHS458853:HHZ458853 HRO458853:HRV458853 IBK458853:IBR458853 ILG458853:ILN458853 IVC458853:IVJ458853 JEY458853:JFF458853 JOU458853:JPB458853 JYQ458853:JYX458853 KIM458853:KIT458853 KSI458853:KSP458853 LCE458853:LCL458853 LMA458853:LMH458853 LVW458853:LWD458853 MFS458853:MFZ458853 MPO458853:MPV458853 MZK458853:MZR458853 NJG458853:NJN458853 NTC458853:NTJ458853 OCY458853:ODF458853 OMU458853:ONB458853 OWQ458853:OWX458853 PGM458853:PGT458853 PQI458853:PQP458853 QAE458853:QAL458853 QKA458853:QKH458853 QTW458853:QUD458853 RDS458853:RDZ458853 RNO458853:RNV458853 RXK458853:RXR458853 SHG458853:SHN458853 SRC458853:SRJ458853 TAY458853:TBF458853 TKU458853:TLB458853 TUQ458853:TUX458853 UEM458853:UET458853 UOI458853:UOP458853 UYE458853:UYL458853 VIA458853:VIH458853 VRW458853:VSD458853 WBS458853:WBZ458853 WLO458853:WLV458853 WVK458853:WVR458853 C524389:J524389 IY524389:JF524389 SU524389:TB524389 ACQ524389:ACX524389 AMM524389:AMT524389 AWI524389:AWP524389 BGE524389:BGL524389 BQA524389:BQH524389 BZW524389:CAD524389 CJS524389:CJZ524389 CTO524389:CTV524389 DDK524389:DDR524389 DNG524389:DNN524389 DXC524389:DXJ524389 EGY524389:EHF524389 EQU524389:ERB524389 FAQ524389:FAX524389 FKM524389:FKT524389 FUI524389:FUP524389 GEE524389:GEL524389 GOA524389:GOH524389 GXW524389:GYD524389 HHS524389:HHZ524389 HRO524389:HRV524389 IBK524389:IBR524389 ILG524389:ILN524389 IVC524389:IVJ524389 JEY524389:JFF524389 JOU524389:JPB524389 JYQ524389:JYX524389 KIM524389:KIT524389 KSI524389:KSP524389 LCE524389:LCL524389 LMA524389:LMH524389 LVW524389:LWD524389 MFS524389:MFZ524389 MPO524389:MPV524389 MZK524389:MZR524389 NJG524389:NJN524389 NTC524389:NTJ524389 OCY524389:ODF524389 OMU524389:ONB524389 OWQ524389:OWX524389 PGM524389:PGT524389 PQI524389:PQP524389 QAE524389:QAL524389 QKA524389:QKH524389 QTW524389:QUD524389 RDS524389:RDZ524389 RNO524389:RNV524389 RXK524389:RXR524389 SHG524389:SHN524389 SRC524389:SRJ524389 TAY524389:TBF524389 TKU524389:TLB524389 TUQ524389:TUX524389 UEM524389:UET524389 UOI524389:UOP524389 UYE524389:UYL524389 VIA524389:VIH524389 VRW524389:VSD524389 WBS524389:WBZ524389 WLO524389:WLV524389 WVK524389:WVR524389 C589925:J589925 IY589925:JF589925 SU589925:TB589925 ACQ589925:ACX589925 AMM589925:AMT589925 AWI589925:AWP589925 BGE589925:BGL589925 BQA589925:BQH589925 BZW589925:CAD589925 CJS589925:CJZ589925 CTO589925:CTV589925 DDK589925:DDR589925 DNG589925:DNN589925 DXC589925:DXJ589925 EGY589925:EHF589925 EQU589925:ERB589925 FAQ589925:FAX589925 FKM589925:FKT589925 FUI589925:FUP589925 GEE589925:GEL589925 GOA589925:GOH589925 GXW589925:GYD589925 HHS589925:HHZ589925 HRO589925:HRV589925 IBK589925:IBR589925 ILG589925:ILN589925 IVC589925:IVJ589925 JEY589925:JFF589925 JOU589925:JPB589925 JYQ589925:JYX589925 KIM589925:KIT589925 KSI589925:KSP589925 LCE589925:LCL589925 LMA589925:LMH589925 LVW589925:LWD589925 MFS589925:MFZ589925 MPO589925:MPV589925 MZK589925:MZR589925 NJG589925:NJN589925 NTC589925:NTJ589925 OCY589925:ODF589925 OMU589925:ONB589925 OWQ589925:OWX589925 PGM589925:PGT589925 PQI589925:PQP589925 QAE589925:QAL589925 QKA589925:QKH589925 QTW589925:QUD589925 RDS589925:RDZ589925 RNO589925:RNV589925 RXK589925:RXR589925 SHG589925:SHN589925 SRC589925:SRJ589925 TAY589925:TBF589925 TKU589925:TLB589925 TUQ589925:TUX589925 UEM589925:UET589925 UOI589925:UOP589925 UYE589925:UYL589925 VIA589925:VIH589925 VRW589925:VSD589925 WBS589925:WBZ589925 WLO589925:WLV589925 WVK589925:WVR589925 C655461:J655461 IY655461:JF655461 SU655461:TB655461 ACQ655461:ACX655461 AMM655461:AMT655461 AWI655461:AWP655461 BGE655461:BGL655461 BQA655461:BQH655461 BZW655461:CAD655461 CJS655461:CJZ655461 CTO655461:CTV655461 DDK655461:DDR655461 DNG655461:DNN655461 DXC655461:DXJ655461 EGY655461:EHF655461 EQU655461:ERB655461 FAQ655461:FAX655461 FKM655461:FKT655461 FUI655461:FUP655461 GEE655461:GEL655461 GOA655461:GOH655461 GXW655461:GYD655461 HHS655461:HHZ655461 HRO655461:HRV655461 IBK655461:IBR655461 ILG655461:ILN655461 IVC655461:IVJ655461 JEY655461:JFF655461 JOU655461:JPB655461 JYQ655461:JYX655461 KIM655461:KIT655461 KSI655461:KSP655461 LCE655461:LCL655461 LMA655461:LMH655461 LVW655461:LWD655461 MFS655461:MFZ655461 MPO655461:MPV655461 MZK655461:MZR655461 NJG655461:NJN655461 NTC655461:NTJ655461 OCY655461:ODF655461 OMU655461:ONB655461 OWQ655461:OWX655461 PGM655461:PGT655461 PQI655461:PQP655461 QAE655461:QAL655461 QKA655461:QKH655461 QTW655461:QUD655461 RDS655461:RDZ655461 RNO655461:RNV655461 RXK655461:RXR655461 SHG655461:SHN655461 SRC655461:SRJ655461 TAY655461:TBF655461 TKU655461:TLB655461 TUQ655461:TUX655461 UEM655461:UET655461 UOI655461:UOP655461 UYE655461:UYL655461 VIA655461:VIH655461 VRW655461:VSD655461 WBS655461:WBZ655461 WLO655461:WLV655461 WVK655461:WVR655461 C720997:J720997 IY720997:JF720997 SU720997:TB720997 ACQ720997:ACX720997 AMM720997:AMT720997 AWI720997:AWP720997 BGE720997:BGL720997 BQA720997:BQH720997 BZW720997:CAD720997 CJS720997:CJZ720997 CTO720997:CTV720997 DDK720997:DDR720997 DNG720997:DNN720997 DXC720997:DXJ720997 EGY720997:EHF720997 EQU720997:ERB720997 FAQ720997:FAX720997 FKM720997:FKT720997 FUI720997:FUP720997 GEE720997:GEL720997 GOA720997:GOH720997 GXW720997:GYD720997 HHS720997:HHZ720997 HRO720997:HRV720997 IBK720997:IBR720997 ILG720997:ILN720997 IVC720997:IVJ720997 JEY720997:JFF720997 JOU720997:JPB720997 JYQ720997:JYX720997 KIM720997:KIT720997 KSI720997:KSP720997 LCE720997:LCL720997 LMA720997:LMH720997 LVW720997:LWD720997 MFS720997:MFZ720997 MPO720997:MPV720997 MZK720997:MZR720997 NJG720997:NJN720997 NTC720997:NTJ720997 OCY720997:ODF720997 OMU720997:ONB720997 OWQ720997:OWX720997 PGM720997:PGT720997 PQI720997:PQP720997 QAE720997:QAL720997 QKA720997:QKH720997 QTW720997:QUD720997 RDS720997:RDZ720997 RNO720997:RNV720997 RXK720997:RXR720997 SHG720997:SHN720997 SRC720997:SRJ720997 TAY720997:TBF720997 TKU720997:TLB720997 TUQ720997:TUX720997 UEM720997:UET720997 UOI720997:UOP720997 UYE720997:UYL720997 VIA720997:VIH720997 VRW720997:VSD720997 WBS720997:WBZ720997 WLO720997:WLV720997 WVK720997:WVR720997 C786533:J786533 IY786533:JF786533 SU786533:TB786533 ACQ786533:ACX786533 AMM786533:AMT786533 AWI786533:AWP786533 BGE786533:BGL786533 BQA786533:BQH786533 BZW786533:CAD786533 CJS786533:CJZ786533 CTO786533:CTV786533 DDK786533:DDR786533 DNG786533:DNN786533 DXC786533:DXJ786533 EGY786533:EHF786533 EQU786533:ERB786533 FAQ786533:FAX786533 FKM786533:FKT786533 FUI786533:FUP786533 GEE786533:GEL786533 GOA786533:GOH786533 GXW786533:GYD786533 HHS786533:HHZ786533 HRO786533:HRV786533 IBK786533:IBR786533 ILG786533:ILN786533 IVC786533:IVJ786533 JEY786533:JFF786533 JOU786533:JPB786533 JYQ786533:JYX786533 KIM786533:KIT786533 KSI786533:KSP786533 LCE786533:LCL786533 LMA786533:LMH786533 LVW786533:LWD786533 MFS786533:MFZ786533 MPO786533:MPV786533 MZK786533:MZR786533 NJG786533:NJN786533 NTC786533:NTJ786533 OCY786533:ODF786533 OMU786533:ONB786533 OWQ786533:OWX786533 PGM786533:PGT786533 PQI786533:PQP786533 QAE786533:QAL786533 QKA786533:QKH786533 QTW786533:QUD786533 RDS786533:RDZ786533 RNO786533:RNV786533 RXK786533:RXR786533 SHG786533:SHN786533 SRC786533:SRJ786533 TAY786533:TBF786533 TKU786533:TLB786533 TUQ786533:TUX786533 UEM786533:UET786533 UOI786533:UOP786533 UYE786533:UYL786533 VIA786533:VIH786533 VRW786533:VSD786533 WBS786533:WBZ786533 WLO786533:WLV786533 WVK786533:WVR786533 C852069:J852069 IY852069:JF852069 SU852069:TB852069 ACQ852069:ACX852069 AMM852069:AMT852069 AWI852069:AWP852069 BGE852069:BGL852069 BQA852069:BQH852069 BZW852069:CAD852069 CJS852069:CJZ852069 CTO852069:CTV852069 DDK852069:DDR852069 DNG852069:DNN852069 DXC852069:DXJ852069 EGY852069:EHF852069 EQU852069:ERB852069 FAQ852069:FAX852069 FKM852069:FKT852069 FUI852069:FUP852069 GEE852069:GEL852069 GOA852069:GOH852069 GXW852069:GYD852069 HHS852069:HHZ852069 HRO852069:HRV852069 IBK852069:IBR852069 ILG852069:ILN852069 IVC852069:IVJ852069 JEY852069:JFF852069 JOU852069:JPB852069 JYQ852069:JYX852069 KIM852069:KIT852069 KSI852069:KSP852069 LCE852069:LCL852069 LMA852069:LMH852069 LVW852069:LWD852069 MFS852069:MFZ852069 MPO852069:MPV852069 MZK852069:MZR852069 NJG852069:NJN852069 NTC852069:NTJ852069 OCY852069:ODF852069 OMU852069:ONB852069 OWQ852069:OWX852069 PGM852069:PGT852069 PQI852069:PQP852069 QAE852069:QAL852069 QKA852069:QKH852069 QTW852069:QUD852069 RDS852069:RDZ852069 RNO852069:RNV852069 RXK852069:RXR852069 SHG852069:SHN852069 SRC852069:SRJ852069 TAY852069:TBF852069 TKU852069:TLB852069 TUQ852069:TUX852069 UEM852069:UET852069 UOI852069:UOP852069 UYE852069:UYL852069 VIA852069:VIH852069 VRW852069:VSD852069 WBS852069:WBZ852069 WLO852069:WLV852069 WVK852069:WVR852069 C917605:J917605 IY917605:JF917605 SU917605:TB917605 ACQ917605:ACX917605 AMM917605:AMT917605 AWI917605:AWP917605 BGE917605:BGL917605 BQA917605:BQH917605 BZW917605:CAD917605 CJS917605:CJZ917605 CTO917605:CTV917605 DDK917605:DDR917605 DNG917605:DNN917605 DXC917605:DXJ917605 EGY917605:EHF917605 EQU917605:ERB917605 FAQ917605:FAX917605 FKM917605:FKT917605 FUI917605:FUP917605 GEE917605:GEL917605 GOA917605:GOH917605 GXW917605:GYD917605 HHS917605:HHZ917605 HRO917605:HRV917605 IBK917605:IBR917605 ILG917605:ILN917605 IVC917605:IVJ917605 JEY917605:JFF917605 JOU917605:JPB917605 JYQ917605:JYX917605 KIM917605:KIT917605 KSI917605:KSP917605 LCE917605:LCL917605 LMA917605:LMH917605 LVW917605:LWD917605 MFS917605:MFZ917605 MPO917605:MPV917605 MZK917605:MZR917605 NJG917605:NJN917605 NTC917605:NTJ917605 OCY917605:ODF917605 OMU917605:ONB917605 OWQ917605:OWX917605 PGM917605:PGT917605 PQI917605:PQP917605 QAE917605:QAL917605 QKA917605:QKH917605 QTW917605:QUD917605 RDS917605:RDZ917605 RNO917605:RNV917605 RXK917605:RXR917605 SHG917605:SHN917605 SRC917605:SRJ917605 TAY917605:TBF917605 TKU917605:TLB917605 TUQ917605:TUX917605 UEM917605:UET917605 UOI917605:UOP917605 UYE917605:UYL917605 VIA917605:VIH917605 VRW917605:VSD917605 WBS917605:WBZ917605 WLO917605:WLV917605 WVK917605:WVR917605 C983141:J983141 IY983141:JF983141 SU983141:TB983141 ACQ983141:ACX983141 AMM983141:AMT983141 AWI983141:AWP983141 BGE983141:BGL983141 BQA983141:BQH983141 BZW983141:CAD983141 CJS983141:CJZ983141 CTO983141:CTV983141 DDK983141:DDR983141 DNG983141:DNN983141 DXC983141:DXJ983141 EGY983141:EHF983141 EQU983141:ERB983141 FAQ983141:FAX983141 FKM983141:FKT983141 FUI983141:FUP983141 GEE983141:GEL983141 GOA983141:GOH983141 GXW983141:GYD983141 HHS983141:HHZ983141 HRO983141:HRV983141 IBK983141:IBR983141 ILG983141:ILN983141 IVC983141:IVJ983141 JEY983141:JFF983141 JOU983141:JPB983141 JYQ983141:JYX983141 KIM983141:KIT983141 KSI983141:KSP983141 LCE983141:LCL983141 LMA983141:LMH983141 LVW983141:LWD983141 MFS983141:MFZ983141 MPO983141:MPV983141 MZK983141:MZR983141 NJG983141:NJN983141 NTC983141:NTJ983141 OCY983141:ODF983141 OMU983141:ONB983141 OWQ983141:OWX983141 PGM983141:PGT983141 PQI983141:PQP983141 QAE983141:QAL983141 QKA983141:QKH983141 QTW983141:QUD983141 RDS983141:RDZ983141 RNO983141:RNV983141 RXK983141:RXR983141 SHG983141:SHN983141 SRC983141:SRJ983141 TAY983141:TBF983141 TKU983141:TLB983141 TUQ983141:TUX983141 UEM983141:UET983141 UOI983141:UOP983141 UYE983141:UYL983141 VIA983141:VIH983141 VRW983141:VSD983141 WBS983141:WBZ983141 WLO983141:WLV983141 WVK983141:WVR983141 L101:N101 JH101:JJ101 TD101:TF101 ACZ101:ADB101 AMV101:AMX101 AWR101:AWT101 BGN101:BGP101 BQJ101:BQL101 CAF101:CAH101 CKB101:CKD101 CTX101:CTZ101 DDT101:DDV101 DNP101:DNR101 DXL101:DXN101 EHH101:EHJ101 ERD101:ERF101 FAZ101:FBB101 FKV101:FKX101 FUR101:FUT101 GEN101:GEP101 GOJ101:GOL101 GYF101:GYH101 HIB101:HID101 HRX101:HRZ101 IBT101:IBV101 ILP101:ILR101 IVL101:IVN101 JFH101:JFJ101 JPD101:JPF101 JYZ101:JZB101 KIV101:KIX101 KSR101:KST101 LCN101:LCP101 LMJ101:LML101 LWF101:LWH101 MGB101:MGD101 MPX101:MPZ101 MZT101:MZV101 NJP101:NJR101 NTL101:NTN101 ODH101:ODJ101 OND101:ONF101 OWZ101:OXB101 PGV101:PGX101 PQR101:PQT101 QAN101:QAP101 QKJ101:QKL101 QUF101:QUH101 REB101:RED101 RNX101:RNZ101 RXT101:RXV101 SHP101:SHR101 SRL101:SRN101 TBH101:TBJ101 TLD101:TLF101 TUZ101:TVB101 UEV101:UEX101 UOR101:UOT101 UYN101:UYP101 VIJ101:VIL101 VSF101:VSH101 WCB101:WCD101 WLX101:WLZ101 WVT101:WVV101 L65637:N65637 JH65637:JJ65637 TD65637:TF65637 ACZ65637:ADB65637 AMV65637:AMX65637 AWR65637:AWT65637 BGN65637:BGP65637 BQJ65637:BQL65637 CAF65637:CAH65637 CKB65637:CKD65637 CTX65637:CTZ65637 DDT65637:DDV65637 DNP65637:DNR65637 DXL65637:DXN65637 EHH65637:EHJ65637 ERD65637:ERF65637 FAZ65637:FBB65637 FKV65637:FKX65637 FUR65637:FUT65637 GEN65637:GEP65637 GOJ65637:GOL65637 GYF65637:GYH65637 HIB65637:HID65637 HRX65637:HRZ65637 IBT65637:IBV65637 ILP65637:ILR65637 IVL65637:IVN65637 JFH65637:JFJ65637 JPD65637:JPF65637 JYZ65637:JZB65637 KIV65637:KIX65637 KSR65637:KST65637 LCN65637:LCP65637 LMJ65637:LML65637 LWF65637:LWH65637 MGB65637:MGD65637 MPX65637:MPZ65637 MZT65637:MZV65637 NJP65637:NJR65637 NTL65637:NTN65637 ODH65637:ODJ65637 OND65637:ONF65637 OWZ65637:OXB65637 PGV65637:PGX65637 PQR65637:PQT65637 QAN65637:QAP65637 QKJ65637:QKL65637 QUF65637:QUH65637 REB65637:RED65637 RNX65637:RNZ65637 RXT65637:RXV65637 SHP65637:SHR65637 SRL65637:SRN65637 TBH65637:TBJ65637 TLD65637:TLF65637 TUZ65637:TVB65637 UEV65637:UEX65637 UOR65637:UOT65637 UYN65637:UYP65637 VIJ65637:VIL65637 VSF65637:VSH65637 WCB65637:WCD65637 WLX65637:WLZ65637 WVT65637:WVV65637 L131173:N131173 JH131173:JJ131173 TD131173:TF131173 ACZ131173:ADB131173 AMV131173:AMX131173 AWR131173:AWT131173 BGN131173:BGP131173 BQJ131173:BQL131173 CAF131173:CAH131173 CKB131173:CKD131173 CTX131173:CTZ131173 DDT131173:DDV131173 DNP131173:DNR131173 DXL131173:DXN131173 EHH131173:EHJ131173 ERD131173:ERF131173 FAZ131173:FBB131173 FKV131173:FKX131173 FUR131173:FUT131173 GEN131173:GEP131173 GOJ131173:GOL131173 GYF131173:GYH131173 HIB131173:HID131173 HRX131173:HRZ131173 IBT131173:IBV131173 ILP131173:ILR131173 IVL131173:IVN131173 JFH131173:JFJ131173 JPD131173:JPF131173 JYZ131173:JZB131173 KIV131173:KIX131173 KSR131173:KST131173 LCN131173:LCP131173 LMJ131173:LML131173 LWF131173:LWH131173 MGB131173:MGD131173 MPX131173:MPZ131173 MZT131173:MZV131173 NJP131173:NJR131173 NTL131173:NTN131173 ODH131173:ODJ131173 OND131173:ONF131173 OWZ131173:OXB131173 PGV131173:PGX131173 PQR131173:PQT131173 QAN131173:QAP131173 QKJ131173:QKL131173 QUF131173:QUH131173 REB131173:RED131173 RNX131173:RNZ131173 RXT131173:RXV131173 SHP131173:SHR131173 SRL131173:SRN131173 TBH131173:TBJ131173 TLD131173:TLF131173 TUZ131173:TVB131173 UEV131173:UEX131173 UOR131173:UOT131173 UYN131173:UYP131173 VIJ131173:VIL131173 VSF131173:VSH131173 WCB131173:WCD131173 WLX131173:WLZ131173 WVT131173:WVV131173 L196709:N196709 JH196709:JJ196709 TD196709:TF196709 ACZ196709:ADB196709 AMV196709:AMX196709 AWR196709:AWT196709 BGN196709:BGP196709 BQJ196709:BQL196709 CAF196709:CAH196709 CKB196709:CKD196709 CTX196709:CTZ196709 DDT196709:DDV196709 DNP196709:DNR196709 DXL196709:DXN196709 EHH196709:EHJ196709 ERD196709:ERF196709 FAZ196709:FBB196709 FKV196709:FKX196709 FUR196709:FUT196709 GEN196709:GEP196709 GOJ196709:GOL196709 GYF196709:GYH196709 HIB196709:HID196709 HRX196709:HRZ196709 IBT196709:IBV196709 ILP196709:ILR196709 IVL196709:IVN196709 JFH196709:JFJ196709 JPD196709:JPF196709 JYZ196709:JZB196709 KIV196709:KIX196709 KSR196709:KST196709 LCN196709:LCP196709 LMJ196709:LML196709 LWF196709:LWH196709 MGB196709:MGD196709 MPX196709:MPZ196709 MZT196709:MZV196709 NJP196709:NJR196709 NTL196709:NTN196709 ODH196709:ODJ196709 OND196709:ONF196709 OWZ196709:OXB196709 PGV196709:PGX196709 PQR196709:PQT196709 QAN196709:QAP196709 QKJ196709:QKL196709 QUF196709:QUH196709 REB196709:RED196709 RNX196709:RNZ196709 RXT196709:RXV196709 SHP196709:SHR196709 SRL196709:SRN196709 TBH196709:TBJ196709 TLD196709:TLF196709 TUZ196709:TVB196709 UEV196709:UEX196709 UOR196709:UOT196709 UYN196709:UYP196709 VIJ196709:VIL196709 VSF196709:VSH196709 WCB196709:WCD196709 WLX196709:WLZ196709 WVT196709:WVV196709 L262245:N262245 JH262245:JJ262245 TD262245:TF262245 ACZ262245:ADB262245 AMV262245:AMX262245 AWR262245:AWT262245 BGN262245:BGP262245 BQJ262245:BQL262245 CAF262245:CAH262245 CKB262245:CKD262245 CTX262245:CTZ262245 DDT262245:DDV262245 DNP262245:DNR262245 DXL262245:DXN262245 EHH262245:EHJ262245 ERD262245:ERF262245 FAZ262245:FBB262245 FKV262245:FKX262245 FUR262245:FUT262245 GEN262245:GEP262245 GOJ262245:GOL262245 GYF262245:GYH262245 HIB262245:HID262245 HRX262245:HRZ262245 IBT262245:IBV262245 ILP262245:ILR262245 IVL262245:IVN262245 JFH262245:JFJ262245 JPD262245:JPF262245 JYZ262245:JZB262245 KIV262245:KIX262245 KSR262245:KST262245 LCN262245:LCP262245 LMJ262245:LML262245 LWF262245:LWH262245 MGB262245:MGD262245 MPX262245:MPZ262245 MZT262245:MZV262245 NJP262245:NJR262245 NTL262245:NTN262245 ODH262245:ODJ262245 OND262245:ONF262245 OWZ262245:OXB262245 PGV262245:PGX262245 PQR262245:PQT262245 QAN262245:QAP262245 QKJ262245:QKL262245 QUF262245:QUH262245 REB262245:RED262245 RNX262245:RNZ262245 RXT262245:RXV262245 SHP262245:SHR262245 SRL262245:SRN262245 TBH262245:TBJ262245 TLD262245:TLF262245 TUZ262245:TVB262245 UEV262245:UEX262245 UOR262245:UOT262245 UYN262245:UYP262245 VIJ262245:VIL262245 VSF262245:VSH262245 WCB262245:WCD262245 WLX262245:WLZ262245 WVT262245:WVV262245 L327781:N327781 JH327781:JJ327781 TD327781:TF327781 ACZ327781:ADB327781 AMV327781:AMX327781 AWR327781:AWT327781 BGN327781:BGP327781 BQJ327781:BQL327781 CAF327781:CAH327781 CKB327781:CKD327781 CTX327781:CTZ327781 DDT327781:DDV327781 DNP327781:DNR327781 DXL327781:DXN327781 EHH327781:EHJ327781 ERD327781:ERF327781 FAZ327781:FBB327781 FKV327781:FKX327781 FUR327781:FUT327781 GEN327781:GEP327781 GOJ327781:GOL327781 GYF327781:GYH327781 HIB327781:HID327781 HRX327781:HRZ327781 IBT327781:IBV327781 ILP327781:ILR327781 IVL327781:IVN327781 JFH327781:JFJ327781 JPD327781:JPF327781 JYZ327781:JZB327781 KIV327781:KIX327781 KSR327781:KST327781 LCN327781:LCP327781 LMJ327781:LML327781 LWF327781:LWH327781 MGB327781:MGD327781 MPX327781:MPZ327781 MZT327781:MZV327781 NJP327781:NJR327781 NTL327781:NTN327781 ODH327781:ODJ327781 OND327781:ONF327781 OWZ327781:OXB327781 PGV327781:PGX327781 PQR327781:PQT327781 QAN327781:QAP327781 QKJ327781:QKL327781 QUF327781:QUH327781 REB327781:RED327781 RNX327781:RNZ327781 RXT327781:RXV327781 SHP327781:SHR327781 SRL327781:SRN327781 TBH327781:TBJ327781 TLD327781:TLF327781 TUZ327781:TVB327781 UEV327781:UEX327781 UOR327781:UOT327781 UYN327781:UYP327781 VIJ327781:VIL327781 VSF327781:VSH327781 WCB327781:WCD327781 WLX327781:WLZ327781 WVT327781:WVV327781 L393317:N393317 JH393317:JJ393317 TD393317:TF393317 ACZ393317:ADB393317 AMV393317:AMX393317 AWR393317:AWT393317 BGN393317:BGP393317 BQJ393317:BQL393317 CAF393317:CAH393317 CKB393317:CKD393317 CTX393317:CTZ393317 DDT393317:DDV393317 DNP393317:DNR393317 DXL393317:DXN393317 EHH393317:EHJ393317 ERD393317:ERF393317 FAZ393317:FBB393317 FKV393317:FKX393317 FUR393317:FUT393317 GEN393317:GEP393317 GOJ393317:GOL393317 GYF393317:GYH393317 HIB393317:HID393317 HRX393317:HRZ393317 IBT393317:IBV393317 ILP393317:ILR393317 IVL393317:IVN393317 JFH393317:JFJ393317 JPD393317:JPF393317 JYZ393317:JZB393317 KIV393317:KIX393317 KSR393317:KST393317 LCN393317:LCP393317 LMJ393317:LML393317 LWF393317:LWH393317 MGB393317:MGD393317 MPX393317:MPZ393317 MZT393317:MZV393317 NJP393317:NJR393317 NTL393317:NTN393317 ODH393317:ODJ393317 OND393317:ONF393317 OWZ393317:OXB393317 PGV393317:PGX393317 PQR393317:PQT393317 QAN393317:QAP393317 QKJ393317:QKL393317 QUF393317:QUH393317 REB393317:RED393317 RNX393317:RNZ393317 RXT393317:RXV393317 SHP393317:SHR393317 SRL393317:SRN393317 TBH393317:TBJ393317 TLD393317:TLF393317 TUZ393317:TVB393317 UEV393317:UEX393317 UOR393317:UOT393317 UYN393317:UYP393317 VIJ393317:VIL393317 VSF393317:VSH393317 WCB393317:WCD393317 WLX393317:WLZ393317 WVT393317:WVV393317 L458853:N458853 JH458853:JJ458853 TD458853:TF458853 ACZ458853:ADB458853 AMV458853:AMX458853 AWR458853:AWT458853 BGN458853:BGP458853 BQJ458853:BQL458853 CAF458853:CAH458853 CKB458853:CKD458853 CTX458853:CTZ458853 DDT458853:DDV458853 DNP458853:DNR458853 DXL458853:DXN458853 EHH458853:EHJ458853 ERD458853:ERF458853 FAZ458853:FBB458853 FKV458853:FKX458853 FUR458853:FUT458853 GEN458853:GEP458853 GOJ458853:GOL458853 GYF458853:GYH458853 HIB458853:HID458853 HRX458853:HRZ458853 IBT458853:IBV458853 ILP458853:ILR458853 IVL458853:IVN458853 JFH458853:JFJ458853 JPD458853:JPF458853 JYZ458853:JZB458853 KIV458853:KIX458853 KSR458853:KST458853 LCN458853:LCP458853 LMJ458853:LML458853 LWF458853:LWH458853 MGB458853:MGD458853 MPX458853:MPZ458853 MZT458853:MZV458853 NJP458853:NJR458853 NTL458853:NTN458853 ODH458853:ODJ458853 OND458853:ONF458853 OWZ458853:OXB458853 PGV458853:PGX458853 PQR458853:PQT458853 QAN458853:QAP458853 QKJ458853:QKL458853 QUF458853:QUH458853 REB458853:RED458853 RNX458853:RNZ458853 RXT458853:RXV458853 SHP458853:SHR458853 SRL458853:SRN458853 TBH458853:TBJ458853 TLD458853:TLF458853 TUZ458853:TVB458853 UEV458853:UEX458853 UOR458853:UOT458853 UYN458853:UYP458853 VIJ458853:VIL458853 VSF458853:VSH458853 WCB458853:WCD458853 WLX458853:WLZ458853 WVT458853:WVV458853 L524389:N524389 JH524389:JJ524389 TD524389:TF524389 ACZ524389:ADB524389 AMV524389:AMX524389 AWR524389:AWT524389 BGN524389:BGP524389 BQJ524389:BQL524389 CAF524389:CAH524389 CKB524389:CKD524389 CTX524389:CTZ524389 DDT524389:DDV524389 DNP524389:DNR524389 DXL524389:DXN524389 EHH524389:EHJ524389 ERD524389:ERF524389 FAZ524389:FBB524389 FKV524389:FKX524389 FUR524389:FUT524389 GEN524389:GEP524389 GOJ524389:GOL524389 GYF524389:GYH524389 HIB524389:HID524389 HRX524389:HRZ524389 IBT524389:IBV524389 ILP524389:ILR524389 IVL524389:IVN524389 JFH524389:JFJ524389 JPD524389:JPF524389 JYZ524389:JZB524389 KIV524389:KIX524389 KSR524389:KST524389 LCN524389:LCP524389 LMJ524389:LML524389 LWF524389:LWH524389 MGB524389:MGD524389 MPX524389:MPZ524389 MZT524389:MZV524389 NJP524389:NJR524389 NTL524389:NTN524389 ODH524389:ODJ524389 OND524389:ONF524389 OWZ524389:OXB524389 PGV524389:PGX524389 PQR524389:PQT524389 QAN524389:QAP524389 QKJ524389:QKL524389 QUF524389:QUH524389 REB524389:RED524389 RNX524389:RNZ524389 RXT524389:RXV524389 SHP524389:SHR524389 SRL524389:SRN524389 TBH524389:TBJ524389 TLD524389:TLF524389 TUZ524389:TVB524389 UEV524389:UEX524389 UOR524389:UOT524389 UYN524389:UYP524389 VIJ524389:VIL524389 VSF524389:VSH524389 WCB524389:WCD524389 WLX524389:WLZ524389 WVT524389:WVV524389 L589925:N589925 JH589925:JJ589925 TD589925:TF589925 ACZ589925:ADB589925 AMV589925:AMX589925 AWR589925:AWT589925 BGN589925:BGP589925 BQJ589925:BQL589925 CAF589925:CAH589925 CKB589925:CKD589925 CTX589925:CTZ589925 DDT589925:DDV589925 DNP589925:DNR589925 DXL589925:DXN589925 EHH589925:EHJ589925 ERD589925:ERF589925 FAZ589925:FBB589925 FKV589925:FKX589925 FUR589925:FUT589925 GEN589925:GEP589925 GOJ589925:GOL589925 GYF589925:GYH589925 HIB589925:HID589925 HRX589925:HRZ589925 IBT589925:IBV589925 ILP589925:ILR589925 IVL589925:IVN589925 JFH589925:JFJ589925 JPD589925:JPF589925 JYZ589925:JZB589925 KIV589925:KIX589925 KSR589925:KST589925 LCN589925:LCP589925 LMJ589925:LML589925 LWF589925:LWH589925 MGB589925:MGD589925 MPX589925:MPZ589925 MZT589925:MZV589925 NJP589925:NJR589925 NTL589925:NTN589925 ODH589925:ODJ589925 OND589925:ONF589925 OWZ589925:OXB589925 PGV589925:PGX589925 PQR589925:PQT589925 QAN589925:QAP589925 QKJ589925:QKL589925 QUF589925:QUH589925 REB589925:RED589925 RNX589925:RNZ589925 RXT589925:RXV589925 SHP589925:SHR589925 SRL589925:SRN589925 TBH589925:TBJ589925 TLD589925:TLF589925 TUZ589925:TVB589925 UEV589925:UEX589925 UOR589925:UOT589925 UYN589925:UYP589925 VIJ589925:VIL589925 VSF589925:VSH589925 WCB589925:WCD589925 WLX589925:WLZ589925 WVT589925:WVV589925 L655461:N655461 JH655461:JJ655461 TD655461:TF655461 ACZ655461:ADB655461 AMV655461:AMX655461 AWR655461:AWT655461 BGN655461:BGP655461 BQJ655461:BQL655461 CAF655461:CAH655461 CKB655461:CKD655461 CTX655461:CTZ655461 DDT655461:DDV655461 DNP655461:DNR655461 DXL655461:DXN655461 EHH655461:EHJ655461 ERD655461:ERF655461 FAZ655461:FBB655461 FKV655461:FKX655461 FUR655461:FUT655461 GEN655461:GEP655461 GOJ655461:GOL655461 GYF655461:GYH655461 HIB655461:HID655461 HRX655461:HRZ655461 IBT655461:IBV655461 ILP655461:ILR655461 IVL655461:IVN655461 JFH655461:JFJ655461 JPD655461:JPF655461 JYZ655461:JZB655461 KIV655461:KIX655461 KSR655461:KST655461 LCN655461:LCP655461 LMJ655461:LML655461 LWF655461:LWH655461 MGB655461:MGD655461 MPX655461:MPZ655461 MZT655461:MZV655461 NJP655461:NJR655461 NTL655461:NTN655461 ODH655461:ODJ655461 OND655461:ONF655461 OWZ655461:OXB655461 PGV655461:PGX655461 PQR655461:PQT655461 QAN655461:QAP655461 QKJ655461:QKL655461 QUF655461:QUH655461 REB655461:RED655461 RNX655461:RNZ655461 RXT655461:RXV655461 SHP655461:SHR655461 SRL655461:SRN655461 TBH655461:TBJ655461 TLD655461:TLF655461 TUZ655461:TVB655461 UEV655461:UEX655461 UOR655461:UOT655461 UYN655461:UYP655461 VIJ655461:VIL655461 VSF655461:VSH655461 WCB655461:WCD655461 WLX655461:WLZ655461 WVT655461:WVV655461 L720997:N720997 JH720997:JJ720997 TD720997:TF720997 ACZ720997:ADB720997 AMV720997:AMX720997 AWR720997:AWT720997 BGN720997:BGP720997 BQJ720997:BQL720997 CAF720997:CAH720997 CKB720997:CKD720997 CTX720997:CTZ720997 DDT720997:DDV720997 DNP720997:DNR720997 DXL720997:DXN720997 EHH720997:EHJ720997 ERD720997:ERF720997 FAZ720997:FBB720997 FKV720997:FKX720997 FUR720997:FUT720997 GEN720997:GEP720997 GOJ720997:GOL720997 GYF720997:GYH720997 HIB720997:HID720997 HRX720997:HRZ720997 IBT720997:IBV720997 ILP720997:ILR720997 IVL720997:IVN720997 JFH720997:JFJ720997 JPD720997:JPF720997 JYZ720997:JZB720997 KIV720997:KIX720997 KSR720997:KST720997 LCN720997:LCP720997 LMJ720997:LML720997 LWF720997:LWH720997 MGB720997:MGD720997 MPX720997:MPZ720997 MZT720997:MZV720997 NJP720997:NJR720997 NTL720997:NTN720997 ODH720997:ODJ720997 OND720997:ONF720997 OWZ720997:OXB720997 PGV720997:PGX720997 PQR720997:PQT720997 QAN720997:QAP720997 QKJ720997:QKL720997 QUF720997:QUH720997 REB720997:RED720997 RNX720997:RNZ720997 RXT720997:RXV720997 SHP720997:SHR720997 SRL720997:SRN720997 TBH720997:TBJ720997 TLD720997:TLF720997 TUZ720997:TVB720997 UEV720997:UEX720997 UOR720997:UOT720997 UYN720997:UYP720997 VIJ720997:VIL720997 VSF720997:VSH720997 WCB720997:WCD720997 WLX720997:WLZ720997 WVT720997:WVV720997 L786533:N786533 JH786533:JJ786533 TD786533:TF786533 ACZ786533:ADB786533 AMV786533:AMX786533 AWR786533:AWT786533 BGN786533:BGP786533 BQJ786533:BQL786533 CAF786533:CAH786533 CKB786533:CKD786533 CTX786533:CTZ786533 DDT786533:DDV786533 DNP786533:DNR786533 DXL786533:DXN786533 EHH786533:EHJ786533 ERD786533:ERF786533 FAZ786533:FBB786533 FKV786533:FKX786533 FUR786533:FUT786533 GEN786533:GEP786533 GOJ786533:GOL786533 GYF786533:GYH786533 HIB786533:HID786533 HRX786533:HRZ786533 IBT786533:IBV786533 ILP786533:ILR786533 IVL786533:IVN786533 JFH786533:JFJ786533 JPD786533:JPF786533 JYZ786533:JZB786533 KIV786533:KIX786533 KSR786533:KST786533 LCN786533:LCP786533 LMJ786533:LML786533 LWF786533:LWH786533 MGB786533:MGD786533 MPX786533:MPZ786533 MZT786533:MZV786533 NJP786533:NJR786533 NTL786533:NTN786533 ODH786533:ODJ786533 OND786533:ONF786533 OWZ786533:OXB786533 PGV786533:PGX786533 PQR786533:PQT786533 QAN786533:QAP786533 QKJ786533:QKL786533 QUF786533:QUH786533 REB786533:RED786533 RNX786533:RNZ786533 RXT786533:RXV786533 SHP786533:SHR786533 SRL786533:SRN786533 TBH786533:TBJ786533 TLD786533:TLF786533 TUZ786533:TVB786533 UEV786533:UEX786533 UOR786533:UOT786533 UYN786533:UYP786533 VIJ786533:VIL786533 VSF786533:VSH786533 WCB786533:WCD786533 WLX786533:WLZ786533 WVT786533:WVV786533 L852069:N852069 JH852069:JJ852069 TD852069:TF852069 ACZ852069:ADB852069 AMV852069:AMX852069 AWR852069:AWT852069 BGN852069:BGP852069 BQJ852069:BQL852069 CAF852069:CAH852069 CKB852069:CKD852069 CTX852069:CTZ852069 DDT852069:DDV852069 DNP852069:DNR852069 DXL852069:DXN852069 EHH852069:EHJ852069 ERD852069:ERF852069 FAZ852069:FBB852069 FKV852069:FKX852069 FUR852069:FUT852069 GEN852069:GEP852069 GOJ852069:GOL852069 GYF852069:GYH852069 HIB852069:HID852069 HRX852069:HRZ852069 IBT852069:IBV852069 ILP852069:ILR852069 IVL852069:IVN852069 JFH852069:JFJ852069 JPD852069:JPF852069 JYZ852069:JZB852069 KIV852069:KIX852069 KSR852069:KST852069 LCN852069:LCP852069 LMJ852069:LML852069 LWF852069:LWH852069 MGB852069:MGD852069 MPX852069:MPZ852069 MZT852069:MZV852069 NJP852069:NJR852069 NTL852069:NTN852069 ODH852069:ODJ852069 OND852069:ONF852069 OWZ852069:OXB852069 PGV852069:PGX852069 PQR852069:PQT852069 QAN852069:QAP852069 QKJ852069:QKL852069 QUF852069:QUH852069 REB852069:RED852069 RNX852069:RNZ852069 RXT852069:RXV852069 SHP852069:SHR852069 SRL852069:SRN852069 TBH852069:TBJ852069 TLD852069:TLF852069 TUZ852069:TVB852069 UEV852069:UEX852069 UOR852069:UOT852069 UYN852069:UYP852069 VIJ852069:VIL852069 VSF852069:VSH852069 WCB852069:WCD852069 WLX852069:WLZ852069 WVT852069:WVV852069 L917605:N917605 JH917605:JJ917605 TD917605:TF917605 ACZ917605:ADB917605 AMV917605:AMX917605 AWR917605:AWT917605 BGN917605:BGP917605 BQJ917605:BQL917605 CAF917605:CAH917605 CKB917605:CKD917605 CTX917605:CTZ917605 DDT917605:DDV917605 DNP917605:DNR917605 DXL917605:DXN917605 EHH917605:EHJ917605 ERD917605:ERF917605 FAZ917605:FBB917605 FKV917605:FKX917605 FUR917605:FUT917605 GEN917605:GEP917605 GOJ917605:GOL917605 GYF917605:GYH917605 HIB917605:HID917605 HRX917605:HRZ917605 IBT917605:IBV917605 ILP917605:ILR917605 IVL917605:IVN917605 JFH917605:JFJ917605 JPD917605:JPF917605 JYZ917605:JZB917605 KIV917605:KIX917605 KSR917605:KST917605 LCN917605:LCP917605 LMJ917605:LML917605 LWF917605:LWH917605 MGB917605:MGD917605 MPX917605:MPZ917605 MZT917605:MZV917605 NJP917605:NJR917605 NTL917605:NTN917605 ODH917605:ODJ917605 OND917605:ONF917605 OWZ917605:OXB917605 PGV917605:PGX917605 PQR917605:PQT917605 QAN917605:QAP917605 QKJ917605:QKL917605 QUF917605:QUH917605 REB917605:RED917605 RNX917605:RNZ917605 RXT917605:RXV917605 SHP917605:SHR917605 SRL917605:SRN917605 TBH917605:TBJ917605 TLD917605:TLF917605 TUZ917605:TVB917605 UEV917605:UEX917605 UOR917605:UOT917605 UYN917605:UYP917605 VIJ917605:VIL917605 VSF917605:VSH917605 WCB917605:WCD917605 WLX917605:WLZ917605 WVT917605:WVV917605 L983141:N983141 JH983141:JJ983141 TD983141:TF983141 ACZ983141:ADB983141 AMV983141:AMX983141 AWR983141:AWT983141 BGN983141:BGP983141 BQJ983141:BQL983141 CAF983141:CAH983141 CKB983141:CKD983141 CTX983141:CTZ983141 DDT983141:DDV983141 DNP983141:DNR983141 DXL983141:DXN983141 EHH983141:EHJ983141 ERD983141:ERF983141 FAZ983141:FBB983141 FKV983141:FKX983141 FUR983141:FUT983141 GEN983141:GEP983141 GOJ983141:GOL983141 GYF983141:GYH983141 HIB983141:HID983141 HRX983141:HRZ983141 IBT983141:IBV983141 ILP983141:ILR983141 IVL983141:IVN983141 JFH983141:JFJ983141 JPD983141:JPF983141 JYZ983141:JZB983141 KIV983141:KIX983141 KSR983141:KST983141 LCN983141:LCP983141 LMJ983141:LML983141 LWF983141:LWH983141 MGB983141:MGD983141 MPX983141:MPZ983141 MZT983141:MZV983141 NJP983141:NJR983141 NTL983141:NTN983141 ODH983141:ODJ983141 OND983141:ONF983141 OWZ983141:OXB983141 PGV983141:PGX983141 PQR983141:PQT983141 QAN983141:QAP983141 QKJ983141:QKL983141 QUF983141:QUH983141 REB983141:RED983141 RNX983141:RNZ983141 RXT983141:RXV983141 SHP983141:SHR983141 SRL983141:SRN983141 TBH983141:TBJ983141 TLD983141:TLF983141 TUZ983141:TVB983141 UEV983141:UEX983141 UOR983141:UOT983141 UYN983141:UYP983141 VIJ983141:VIL983141 VSF983141:VSH983141 WCB983141:WCD983141 WLX983141:WLZ983141 WVT983141:WVV983141 C114:J114 IY114:JF114 SU114:TB114 ACQ114:ACX114 AMM114:AMT114 AWI114:AWP114 BGE114:BGL114 BQA114:BQH114 BZW114:CAD114 CJS114:CJZ114 CTO114:CTV114 DDK114:DDR114 DNG114:DNN114 DXC114:DXJ114 EGY114:EHF114 EQU114:ERB114 FAQ114:FAX114 FKM114:FKT114 FUI114:FUP114 GEE114:GEL114 GOA114:GOH114 GXW114:GYD114 HHS114:HHZ114 HRO114:HRV114 IBK114:IBR114 ILG114:ILN114 IVC114:IVJ114 JEY114:JFF114 JOU114:JPB114 JYQ114:JYX114 KIM114:KIT114 KSI114:KSP114 LCE114:LCL114 LMA114:LMH114 LVW114:LWD114 MFS114:MFZ114 MPO114:MPV114 MZK114:MZR114 NJG114:NJN114 NTC114:NTJ114 OCY114:ODF114 OMU114:ONB114 OWQ114:OWX114 PGM114:PGT114 PQI114:PQP114 QAE114:QAL114 QKA114:QKH114 QTW114:QUD114 RDS114:RDZ114 RNO114:RNV114 RXK114:RXR114 SHG114:SHN114 SRC114:SRJ114 TAY114:TBF114 TKU114:TLB114 TUQ114:TUX114 UEM114:UET114 UOI114:UOP114 UYE114:UYL114 VIA114:VIH114 VRW114:VSD114 WBS114:WBZ114 WLO114:WLV114 WVK114:WVR114 C65650:J65650 IY65650:JF65650 SU65650:TB65650 ACQ65650:ACX65650 AMM65650:AMT65650 AWI65650:AWP65650 BGE65650:BGL65650 BQA65650:BQH65650 BZW65650:CAD65650 CJS65650:CJZ65650 CTO65650:CTV65650 DDK65650:DDR65650 DNG65650:DNN65650 DXC65650:DXJ65650 EGY65650:EHF65650 EQU65650:ERB65650 FAQ65650:FAX65650 FKM65650:FKT65650 FUI65650:FUP65650 GEE65650:GEL65650 GOA65650:GOH65650 GXW65650:GYD65650 HHS65650:HHZ65650 HRO65650:HRV65650 IBK65650:IBR65650 ILG65650:ILN65650 IVC65650:IVJ65650 JEY65650:JFF65650 JOU65650:JPB65650 JYQ65650:JYX65650 KIM65650:KIT65650 KSI65650:KSP65650 LCE65650:LCL65650 LMA65650:LMH65650 LVW65650:LWD65650 MFS65650:MFZ65650 MPO65650:MPV65650 MZK65650:MZR65650 NJG65650:NJN65650 NTC65650:NTJ65650 OCY65650:ODF65650 OMU65650:ONB65650 OWQ65650:OWX65650 PGM65650:PGT65650 PQI65650:PQP65650 QAE65650:QAL65650 QKA65650:QKH65650 QTW65650:QUD65650 RDS65650:RDZ65650 RNO65650:RNV65650 RXK65650:RXR65650 SHG65650:SHN65650 SRC65650:SRJ65650 TAY65650:TBF65650 TKU65650:TLB65650 TUQ65650:TUX65650 UEM65650:UET65650 UOI65650:UOP65650 UYE65650:UYL65650 VIA65650:VIH65650 VRW65650:VSD65650 WBS65650:WBZ65650 WLO65650:WLV65650 WVK65650:WVR65650 C131186:J131186 IY131186:JF131186 SU131186:TB131186 ACQ131186:ACX131186 AMM131186:AMT131186 AWI131186:AWP131186 BGE131186:BGL131186 BQA131186:BQH131186 BZW131186:CAD131186 CJS131186:CJZ131186 CTO131186:CTV131186 DDK131186:DDR131186 DNG131186:DNN131186 DXC131186:DXJ131186 EGY131186:EHF131186 EQU131186:ERB131186 FAQ131186:FAX131186 FKM131186:FKT131186 FUI131186:FUP131186 GEE131186:GEL131186 GOA131186:GOH131186 GXW131186:GYD131186 HHS131186:HHZ131186 HRO131186:HRV131186 IBK131186:IBR131186 ILG131186:ILN131186 IVC131186:IVJ131186 JEY131186:JFF131186 JOU131186:JPB131186 JYQ131186:JYX131186 KIM131186:KIT131186 KSI131186:KSP131186 LCE131186:LCL131186 LMA131186:LMH131186 LVW131186:LWD131186 MFS131186:MFZ131186 MPO131186:MPV131186 MZK131186:MZR131186 NJG131186:NJN131186 NTC131186:NTJ131186 OCY131186:ODF131186 OMU131186:ONB131186 OWQ131186:OWX131186 PGM131186:PGT131186 PQI131186:PQP131186 QAE131186:QAL131186 QKA131186:QKH131186 QTW131186:QUD131186 RDS131186:RDZ131186 RNO131186:RNV131186 RXK131186:RXR131186 SHG131186:SHN131186 SRC131186:SRJ131186 TAY131186:TBF131186 TKU131186:TLB131186 TUQ131186:TUX131186 UEM131186:UET131186 UOI131186:UOP131186 UYE131186:UYL131186 VIA131186:VIH131186 VRW131186:VSD131186 WBS131186:WBZ131186 WLO131186:WLV131186 WVK131186:WVR131186 C196722:J196722 IY196722:JF196722 SU196722:TB196722 ACQ196722:ACX196722 AMM196722:AMT196722 AWI196722:AWP196722 BGE196722:BGL196722 BQA196722:BQH196722 BZW196722:CAD196722 CJS196722:CJZ196722 CTO196722:CTV196722 DDK196722:DDR196722 DNG196722:DNN196722 DXC196722:DXJ196722 EGY196722:EHF196722 EQU196722:ERB196722 FAQ196722:FAX196722 FKM196722:FKT196722 FUI196722:FUP196722 GEE196722:GEL196722 GOA196722:GOH196722 GXW196722:GYD196722 HHS196722:HHZ196722 HRO196722:HRV196722 IBK196722:IBR196722 ILG196722:ILN196722 IVC196722:IVJ196722 JEY196722:JFF196722 JOU196722:JPB196722 JYQ196722:JYX196722 KIM196722:KIT196722 KSI196722:KSP196722 LCE196722:LCL196722 LMA196722:LMH196722 LVW196722:LWD196722 MFS196722:MFZ196722 MPO196722:MPV196722 MZK196722:MZR196722 NJG196722:NJN196722 NTC196722:NTJ196722 OCY196722:ODF196722 OMU196722:ONB196722 OWQ196722:OWX196722 PGM196722:PGT196722 PQI196722:PQP196722 QAE196722:QAL196722 QKA196722:QKH196722 QTW196722:QUD196722 RDS196722:RDZ196722 RNO196722:RNV196722 RXK196722:RXR196722 SHG196722:SHN196722 SRC196722:SRJ196722 TAY196722:TBF196722 TKU196722:TLB196722 TUQ196722:TUX196722 UEM196722:UET196722 UOI196722:UOP196722 UYE196722:UYL196722 VIA196722:VIH196722 VRW196722:VSD196722 WBS196722:WBZ196722 WLO196722:WLV196722 WVK196722:WVR196722 C262258:J262258 IY262258:JF262258 SU262258:TB262258 ACQ262258:ACX262258 AMM262258:AMT262258 AWI262258:AWP262258 BGE262258:BGL262258 BQA262258:BQH262258 BZW262258:CAD262258 CJS262258:CJZ262258 CTO262258:CTV262258 DDK262258:DDR262258 DNG262258:DNN262258 DXC262258:DXJ262258 EGY262258:EHF262258 EQU262258:ERB262258 FAQ262258:FAX262258 FKM262258:FKT262258 FUI262258:FUP262258 GEE262258:GEL262258 GOA262258:GOH262258 GXW262258:GYD262258 HHS262258:HHZ262258 HRO262258:HRV262258 IBK262258:IBR262258 ILG262258:ILN262258 IVC262258:IVJ262258 JEY262258:JFF262258 JOU262258:JPB262258 JYQ262258:JYX262258 KIM262258:KIT262258 KSI262258:KSP262258 LCE262258:LCL262258 LMA262258:LMH262258 LVW262258:LWD262258 MFS262258:MFZ262258 MPO262258:MPV262258 MZK262258:MZR262258 NJG262258:NJN262258 NTC262258:NTJ262258 OCY262258:ODF262258 OMU262258:ONB262258 OWQ262258:OWX262258 PGM262258:PGT262258 PQI262258:PQP262258 QAE262258:QAL262258 QKA262258:QKH262258 QTW262258:QUD262258 RDS262258:RDZ262258 RNO262258:RNV262258 RXK262258:RXR262258 SHG262258:SHN262258 SRC262258:SRJ262258 TAY262258:TBF262258 TKU262258:TLB262258 TUQ262258:TUX262258 UEM262258:UET262258 UOI262258:UOP262258 UYE262258:UYL262258 VIA262258:VIH262258 VRW262258:VSD262258 WBS262258:WBZ262258 WLO262258:WLV262258 WVK262258:WVR262258 C327794:J327794 IY327794:JF327794 SU327794:TB327794 ACQ327794:ACX327794 AMM327794:AMT327794 AWI327794:AWP327794 BGE327794:BGL327794 BQA327794:BQH327794 BZW327794:CAD327794 CJS327794:CJZ327794 CTO327794:CTV327794 DDK327794:DDR327794 DNG327794:DNN327794 DXC327794:DXJ327794 EGY327794:EHF327794 EQU327794:ERB327794 FAQ327794:FAX327794 FKM327794:FKT327794 FUI327794:FUP327794 GEE327794:GEL327794 GOA327794:GOH327794 GXW327794:GYD327794 HHS327794:HHZ327794 HRO327794:HRV327794 IBK327794:IBR327794 ILG327794:ILN327794 IVC327794:IVJ327794 JEY327794:JFF327794 JOU327794:JPB327794 JYQ327794:JYX327794 KIM327794:KIT327794 KSI327794:KSP327794 LCE327794:LCL327794 LMA327794:LMH327794 LVW327794:LWD327794 MFS327794:MFZ327794 MPO327794:MPV327794 MZK327794:MZR327794 NJG327794:NJN327794 NTC327794:NTJ327794 OCY327794:ODF327794 OMU327794:ONB327794 OWQ327794:OWX327794 PGM327794:PGT327794 PQI327794:PQP327794 QAE327794:QAL327794 QKA327794:QKH327794 QTW327794:QUD327794 RDS327794:RDZ327794 RNO327794:RNV327794 RXK327794:RXR327794 SHG327794:SHN327794 SRC327794:SRJ327794 TAY327794:TBF327794 TKU327794:TLB327794 TUQ327794:TUX327794 UEM327794:UET327794 UOI327794:UOP327794 UYE327794:UYL327794 VIA327794:VIH327794 VRW327794:VSD327794 WBS327794:WBZ327794 WLO327794:WLV327794 WVK327794:WVR327794 C393330:J393330 IY393330:JF393330 SU393330:TB393330 ACQ393330:ACX393330 AMM393330:AMT393330 AWI393330:AWP393330 BGE393330:BGL393330 BQA393330:BQH393330 BZW393330:CAD393330 CJS393330:CJZ393330 CTO393330:CTV393330 DDK393330:DDR393330 DNG393330:DNN393330 DXC393330:DXJ393330 EGY393330:EHF393330 EQU393330:ERB393330 FAQ393330:FAX393330 FKM393330:FKT393330 FUI393330:FUP393330 GEE393330:GEL393330 GOA393330:GOH393330 GXW393330:GYD393330 HHS393330:HHZ393330 HRO393330:HRV393330 IBK393330:IBR393330 ILG393330:ILN393330 IVC393330:IVJ393330 JEY393330:JFF393330 JOU393330:JPB393330 JYQ393330:JYX393330 KIM393330:KIT393330 KSI393330:KSP393330 LCE393330:LCL393330 LMA393330:LMH393330 LVW393330:LWD393330 MFS393330:MFZ393330 MPO393330:MPV393330 MZK393330:MZR393330 NJG393330:NJN393330 NTC393330:NTJ393330 OCY393330:ODF393330 OMU393330:ONB393330 OWQ393330:OWX393330 PGM393330:PGT393330 PQI393330:PQP393330 QAE393330:QAL393330 QKA393330:QKH393330 QTW393330:QUD393330 RDS393330:RDZ393330 RNO393330:RNV393330 RXK393330:RXR393330 SHG393330:SHN393330 SRC393330:SRJ393330 TAY393330:TBF393330 TKU393330:TLB393330 TUQ393330:TUX393330 UEM393330:UET393330 UOI393330:UOP393330 UYE393330:UYL393330 VIA393330:VIH393330 VRW393330:VSD393330 WBS393330:WBZ393330 WLO393330:WLV393330 WVK393330:WVR393330 C458866:J458866 IY458866:JF458866 SU458866:TB458866 ACQ458866:ACX458866 AMM458866:AMT458866 AWI458866:AWP458866 BGE458866:BGL458866 BQA458866:BQH458866 BZW458866:CAD458866 CJS458866:CJZ458866 CTO458866:CTV458866 DDK458866:DDR458866 DNG458866:DNN458866 DXC458866:DXJ458866 EGY458866:EHF458866 EQU458866:ERB458866 FAQ458866:FAX458866 FKM458866:FKT458866 FUI458866:FUP458866 GEE458866:GEL458866 GOA458866:GOH458866 GXW458866:GYD458866 HHS458866:HHZ458866 HRO458866:HRV458866 IBK458866:IBR458866 ILG458866:ILN458866 IVC458866:IVJ458866 JEY458866:JFF458866 JOU458866:JPB458866 JYQ458866:JYX458866 KIM458866:KIT458866 KSI458866:KSP458866 LCE458866:LCL458866 LMA458866:LMH458866 LVW458866:LWD458866 MFS458866:MFZ458866 MPO458866:MPV458866 MZK458866:MZR458866 NJG458866:NJN458866 NTC458866:NTJ458866 OCY458866:ODF458866 OMU458866:ONB458866 OWQ458866:OWX458866 PGM458866:PGT458866 PQI458866:PQP458866 QAE458866:QAL458866 QKA458866:QKH458866 QTW458866:QUD458866 RDS458866:RDZ458866 RNO458866:RNV458866 RXK458866:RXR458866 SHG458866:SHN458866 SRC458866:SRJ458866 TAY458866:TBF458866 TKU458866:TLB458866 TUQ458866:TUX458866 UEM458866:UET458866 UOI458866:UOP458866 UYE458866:UYL458866 VIA458866:VIH458866 VRW458866:VSD458866 WBS458866:WBZ458866 WLO458866:WLV458866 WVK458866:WVR458866 C524402:J524402 IY524402:JF524402 SU524402:TB524402 ACQ524402:ACX524402 AMM524402:AMT524402 AWI524402:AWP524402 BGE524402:BGL524402 BQA524402:BQH524402 BZW524402:CAD524402 CJS524402:CJZ524402 CTO524402:CTV524402 DDK524402:DDR524402 DNG524402:DNN524402 DXC524402:DXJ524402 EGY524402:EHF524402 EQU524402:ERB524402 FAQ524402:FAX524402 FKM524402:FKT524402 FUI524402:FUP524402 GEE524402:GEL524402 GOA524402:GOH524402 GXW524402:GYD524402 HHS524402:HHZ524402 HRO524402:HRV524402 IBK524402:IBR524402 ILG524402:ILN524402 IVC524402:IVJ524402 JEY524402:JFF524402 JOU524402:JPB524402 JYQ524402:JYX524402 KIM524402:KIT524402 KSI524402:KSP524402 LCE524402:LCL524402 LMA524402:LMH524402 LVW524402:LWD524402 MFS524402:MFZ524402 MPO524402:MPV524402 MZK524402:MZR524402 NJG524402:NJN524402 NTC524402:NTJ524402 OCY524402:ODF524402 OMU524402:ONB524402 OWQ524402:OWX524402 PGM524402:PGT524402 PQI524402:PQP524402 QAE524402:QAL524402 QKA524402:QKH524402 QTW524402:QUD524402 RDS524402:RDZ524402 RNO524402:RNV524402 RXK524402:RXR524402 SHG524402:SHN524402 SRC524402:SRJ524402 TAY524402:TBF524402 TKU524402:TLB524402 TUQ524402:TUX524402 UEM524402:UET524402 UOI524402:UOP524402 UYE524402:UYL524402 VIA524402:VIH524402 VRW524402:VSD524402 WBS524402:WBZ524402 WLO524402:WLV524402 WVK524402:WVR524402 C589938:J589938 IY589938:JF589938 SU589938:TB589938 ACQ589938:ACX589938 AMM589938:AMT589938 AWI589938:AWP589938 BGE589938:BGL589938 BQA589938:BQH589938 BZW589938:CAD589938 CJS589938:CJZ589938 CTO589938:CTV589938 DDK589938:DDR589938 DNG589938:DNN589938 DXC589938:DXJ589938 EGY589938:EHF589938 EQU589938:ERB589938 FAQ589938:FAX589938 FKM589938:FKT589938 FUI589938:FUP589938 GEE589938:GEL589938 GOA589938:GOH589938 GXW589938:GYD589938 HHS589938:HHZ589938 HRO589938:HRV589938 IBK589938:IBR589938 ILG589938:ILN589938 IVC589938:IVJ589938 JEY589938:JFF589938 JOU589938:JPB589938 JYQ589938:JYX589938 KIM589938:KIT589938 KSI589938:KSP589938 LCE589938:LCL589938 LMA589938:LMH589938 LVW589938:LWD589938 MFS589938:MFZ589938 MPO589938:MPV589938 MZK589938:MZR589938 NJG589938:NJN589938 NTC589938:NTJ589938 OCY589938:ODF589938 OMU589938:ONB589938 OWQ589938:OWX589938 PGM589938:PGT589938 PQI589938:PQP589938 QAE589938:QAL589938 QKA589938:QKH589938 QTW589938:QUD589938 RDS589938:RDZ589938 RNO589938:RNV589938 RXK589938:RXR589938 SHG589938:SHN589938 SRC589938:SRJ589938 TAY589938:TBF589938 TKU589938:TLB589938 TUQ589938:TUX589938 UEM589938:UET589938 UOI589938:UOP589938 UYE589938:UYL589938 VIA589938:VIH589938 VRW589938:VSD589938 WBS589938:WBZ589938 WLO589938:WLV589938 WVK589938:WVR589938 C655474:J655474 IY655474:JF655474 SU655474:TB655474 ACQ655474:ACX655474 AMM655474:AMT655474 AWI655474:AWP655474 BGE655474:BGL655474 BQA655474:BQH655474 BZW655474:CAD655474 CJS655474:CJZ655474 CTO655474:CTV655474 DDK655474:DDR655474 DNG655474:DNN655474 DXC655474:DXJ655474 EGY655474:EHF655474 EQU655474:ERB655474 FAQ655474:FAX655474 FKM655474:FKT655474 FUI655474:FUP655474 GEE655474:GEL655474 GOA655474:GOH655474 GXW655474:GYD655474 HHS655474:HHZ655474 HRO655474:HRV655474 IBK655474:IBR655474 ILG655474:ILN655474 IVC655474:IVJ655474 JEY655474:JFF655474 JOU655474:JPB655474 JYQ655474:JYX655474 KIM655474:KIT655474 KSI655474:KSP655474 LCE655474:LCL655474 LMA655474:LMH655474 LVW655474:LWD655474 MFS655474:MFZ655474 MPO655474:MPV655474 MZK655474:MZR655474 NJG655474:NJN655474 NTC655474:NTJ655474 OCY655474:ODF655474 OMU655474:ONB655474 OWQ655474:OWX655474 PGM655474:PGT655474 PQI655474:PQP655474 QAE655474:QAL655474 QKA655474:QKH655474 QTW655474:QUD655474 RDS655474:RDZ655474 RNO655474:RNV655474 RXK655474:RXR655474 SHG655474:SHN655474 SRC655474:SRJ655474 TAY655474:TBF655474 TKU655474:TLB655474 TUQ655474:TUX655474 UEM655474:UET655474 UOI655474:UOP655474 UYE655474:UYL655474 VIA655474:VIH655474 VRW655474:VSD655474 WBS655474:WBZ655474 WLO655474:WLV655474 WVK655474:WVR655474 C721010:J721010 IY721010:JF721010 SU721010:TB721010 ACQ721010:ACX721010 AMM721010:AMT721010 AWI721010:AWP721010 BGE721010:BGL721010 BQA721010:BQH721010 BZW721010:CAD721010 CJS721010:CJZ721010 CTO721010:CTV721010 DDK721010:DDR721010 DNG721010:DNN721010 DXC721010:DXJ721010 EGY721010:EHF721010 EQU721010:ERB721010 FAQ721010:FAX721010 FKM721010:FKT721010 FUI721010:FUP721010 GEE721010:GEL721010 GOA721010:GOH721010 GXW721010:GYD721010 HHS721010:HHZ721010 HRO721010:HRV721010 IBK721010:IBR721010 ILG721010:ILN721010 IVC721010:IVJ721010 JEY721010:JFF721010 JOU721010:JPB721010 JYQ721010:JYX721010 KIM721010:KIT721010 KSI721010:KSP721010 LCE721010:LCL721010 LMA721010:LMH721010 LVW721010:LWD721010 MFS721010:MFZ721010 MPO721010:MPV721010 MZK721010:MZR721010 NJG721010:NJN721010 NTC721010:NTJ721010 OCY721010:ODF721010 OMU721010:ONB721010 OWQ721010:OWX721010 PGM721010:PGT721010 PQI721010:PQP721010 QAE721010:QAL721010 QKA721010:QKH721010 QTW721010:QUD721010 RDS721010:RDZ721010 RNO721010:RNV721010 RXK721010:RXR721010 SHG721010:SHN721010 SRC721010:SRJ721010 TAY721010:TBF721010 TKU721010:TLB721010 TUQ721010:TUX721010 UEM721010:UET721010 UOI721010:UOP721010 UYE721010:UYL721010 VIA721010:VIH721010 VRW721010:VSD721010 WBS721010:WBZ721010 WLO721010:WLV721010 WVK721010:WVR721010 C786546:J786546 IY786546:JF786546 SU786546:TB786546 ACQ786546:ACX786546 AMM786546:AMT786546 AWI786546:AWP786546 BGE786546:BGL786546 BQA786546:BQH786546 BZW786546:CAD786546 CJS786546:CJZ786546 CTO786546:CTV786546 DDK786546:DDR786546 DNG786546:DNN786546 DXC786546:DXJ786546 EGY786546:EHF786546 EQU786546:ERB786546 FAQ786546:FAX786546 FKM786546:FKT786546 FUI786546:FUP786546 GEE786546:GEL786546 GOA786546:GOH786546 GXW786546:GYD786546 HHS786546:HHZ786546 HRO786546:HRV786546 IBK786546:IBR786546 ILG786546:ILN786546 IVC786546:IVJ786546 JEY786546:JFF786546 JOU786546:JPB786546 JYQ786546:JYX786546 KIM786546:KIT786546 KSI786546:KSP786546 LCE786546:LCL786546 LMA786546:LMH786546 LVW786546:LWD786546 MFS786546:MFZ786546 MPO786546:MPV786546 MZK786546:MZR786546 NJG786546:NJN786546 NTC786546:NTJ786546 OCY786546:ODF786546 OMU786546:ONB786546 OWQ786546:OWX786546 PGM786546:PGT786546 PQI786546:PQP786546 QAE786546:QAL786546 QKA786546:QKH786546 QTW786546:QUD786546 RDS786546:RDZ786546 RNO786546:RNV786546 RXK786546:RXR786546 SHG786546:SHN786546 SRC786546:SRJ786546 TAY786546:TBF786546 TKU786546:TLB786546 TUQ786546:TUX786546 UEM786546:UET786546 UOI786546:UOP786546 UYE786546:UYL786546 VIA786546:VIH786546 VRW786546:VSD786546 WBS786546:WBZ786546 WLO786546:WLV786546 WVK786546:WVR786546 C852082:J852082 IY852082:JF852082 SU852082:TB852082 ACQ852082:ACX852082 AMM852082:AMT852082 AWI852082:AWP852082 BGE852082:BGL852082 BQA852082:BQH852082 BZW852082:CAD852082 CJS852082:CJZ852082 CTO852082:CTV852082 DDK852082:DDR852082 DNG852082:DNN852082 DXC852082:DXJ852082 EGY852082:EHF852082 EQU852082:ERB852082 FAQ852082:FAX852082 FKM852082:FKT852082 FUI852082:FUP852082 GEE852082:GEL852082 GOA852082:GOH852082 GXW852082:GYD852082 HHS852082:HHZ852082 HRO852082:HRV852082 IBK852082:IBR852082 ILG852082:ILN852082 IVC852082:IVJ852082 JEY852082:JFF852082 JOU852082:JPB852082 JYQ852082:JYX852082 KIM852082:KIT852082 KSI852082:KSP852082 LCE852082:LCL852082 LMA852082:LMH852082 LVW852082:LWD852082 MFS852082:MFZ852082 MPO852082:MPV852082 MZK852082:MZR852082 NJG852082:NJN852082 NTC852082:NTJ852082 OCY852082:ODF852082 OMU852082:ONB852082 OWQ852082:OWX852082 PGM852082:PGT852082 PQI852082:PQP852082 QAE852082:QAL852082 QKA852082:QKH852082 QTW852082:QUD852082 RDS852082:RDZ852082 RNO852082:RNV852082 RXK852082:RXR852082 SHG852082:SHN852082 SRC852082:SRJ852082 TAY852082:TBF852082 TKU852082:TLB852082 TUQ852082:TUX852082 UEM852082:UET852082 UOI852082:UOP852082 UYE852082:UYL852082 VIA852082:VIH852082 VRW852082:VSD852082 WBS852082:WBZ852082 WLO852082:WLV852082 WVK852082:WVR852082 C917618:J917618 IY917618:JF917618 SU917618:TB917618 ACQ917618:ACX917618 AMM917618:AMT917618 AWI917618:AWP917618 BGE917618:BGL917618 BQA917618:BQH917618 BZW917618:CAD917618 CJS917618:CJZ917618 CTO917618:CTV917618 DDK917618:DDR917618 DNG917618:DNN917618 DXC917618:DXJ917618 EGY917618:EHF917618 EQU917618:ERB917618 FAQ917618:FAX917618 FKM917618:FKT917618 FUI917618:FUP917618 GEE917618:GEL917618 GOA917618:GOH917618 GXW917618:GYD917618 HHS917618:HHZ917618 HRO917618:HRV917618 IBK917618:IBR917618 ILG917618:ILN917618 IVC917618:IVJ917618 JEY917618:JFF917618 JOU917618:JPB917618 JYQ917618:JYX917618 KIM917618:KIT917618 KSI917618:KSP917618 LCE917618:LCL917618 LMA917618:LMH917618 LVW917618:LWD917618 MFS917618:MFZ917618 MPO917618:MPV917618 MZK917618:MZR917618 NJG917618:NJN917618 NTC917618:NTJ917618 OCY917618:ODF917618 OMU917618:ONB917618 OWQ917618:OWX917618 PGM917618:PGT917618 PQI917618:PQP917618 QAE917618:QAL917618 QKA917618:QKH917618 QTW917618:QUD917618 RDS917618:RDZ917618 RNO917618:RNV917618 RXK917618:RXR917618 SHG917618:SHN917618 SRC917618:SRJ917618 TAY917618:TBF917618 TKU917618:TLB917618 TUQ917618:TUX917618 UEM917618:UET917618 UOI917618:UOP917618 UYE917618:UYL917618 VIA917618:VIH917618 VRW917618:VSD917618 WBS917618:WBZ917618 WLO917618:WLV917618 WVK917618:WVR917618 C983154:J983154 IY983154:JF983154 SU983154:TB983154 ACQ983154:ACX983154 AMM983154:AMT983154 AWI983154:AWP983154 BGE983154:BGL983154 BQA983154:BQH983154 BZW983154:CAD983154 CJS983154:CJZ983154 CTO983154:CTV983154 DDK983154:DDR983154 DNG983154:DNN983154 DXC983154:DXJ983154 EGY983154:EHF983154 EQU983154:ERB983154 FAQ983154:FAX983154 FKM983154:FKT983154 FUI983154:FUP983154 GEE983154:GEL983154 GOA983154:GOH983154 GXW983154:GYD983154 HHS983154:HHZ983154 HRO983154:HRV983154 IBK983154:IBR983154 ILG983154:ILN983154 IVC983154:IVJ983154 JEY983154:JFF983154 JOU983154:JPB983154 JYQ983154:JYX983154 KIM983154:KIT983154 KSI983154:KSP983154 LCE983154:LCL983154 LMA983154:LMH983154 LVW983154:LWD983154 MFS983154:MFZ983154 MPO983154:MPV983154 MZK983154:MZR983154 NJG983154:NJN983154 NTC983154:NTJ983154 OCY983154:ODF983154 OMU983154:ONB983154 OWQ983154:OWX983154 PGM983154:PGT983154 PQI983154:PQP983154 QAE983154:QAL983154 QKA983154:QKH983154 QTW983154:QUD983154 RDS983154:RDZ983154 RNO983154:RNV983154 RXK983154:RXR983154 SHG983154:SHN983154 SRC983154:SRJ983154 TAY983154:TBF983154 TKU983154:TLB983154 TUQ983154:TUX983154 UEM983154:UET983154 UOI983154:UOP983154 UYE983154:UYL983154 VIA983154:VIH983154 VRW983154:VSD983154 WBS983154:WBZ983154 WLO983154:WLV983154 WVK983154:WVR983154 L114:M114 JH114:JI114 TD114:TE114 ACZ114:ADA114 AMV114:AMW114 AWR114:AWS114 BGN114:BGO114 BQJ114:BQK114 CAF114:CAG114 CKB114:CKC114 CTX114:CTY114 DDT114:DDU114 DNP114:DNQ114 DXL114:DXM114 EHH114:EHI114 ERD114:ERE114 FAZ114:FBA114 FKV114:FKW114 FUR114:FUS114 GEN114:GEO114 GOJ114:GOK114 GYF114:GYG114 HIB114:HIC114 HRX114:HRY114 IBT114:IBU114 ILP114:ILQ114 IVL114:IVM114 JFH114:JFI114 JPD114:JPE114 JYZ114:JZA114 KIV114:KIW114 KSR114:KSS114 LCN114:LCO114 LMJ114:LMK114 LWF114:LWG114 MGB114:MGC114 MPX114:MPY114 MZT114:MZU114 NJP114:NJQ114 NTL114:NTM114 ODH114:ODI114 OND114:ONE114 OWZ114:OXA114 PGV114:PGW114 PQR114:PQS114 QAN114:QAO114 QKJ114:QKK114 QUF114:QUG114 REB114:REC114 RNX114:RNY114 RXT114:RXU114 SHP114:SHQ114 SRL114:SRM114 TBH114:TBI114 TLD114:TLE114 TUZ114:TVA114 UEV114:UEW114 UOR114:UOS114 UYN114:UYO114 VIJ114:VIK114 VSF114:VSG114 WCB114:WCC114 WLX114:WLY114 WVT114:WVU114 L65650:M65650 JH65650:JI65650 TD65650:TE65650 ACZ65650:ADA65650 AMV65650:AMW65650 AWR65650:AWS65650 BGN65650:BGO65650 BQJ65650:BQK65650 CAF65650:CAG65650 CKB65650:CKC65650 CTX65650:CTY65650 DDT65650:DDU65650 DNP65650:DNQ65650 DXL65650:DXM65650 EHH65650:EHI65650 ERD65650:ERE65650 FAZ65650:FBA65650 FKV65650:FKW65650 FUR65650:FUS65650 GEN65650:GEO65650 GOJ65650:GOK65650 GYF65650:GYG65650 HIB65650:HIC65650 HRX65650:HRY65650 IBT65650:IBU65650 ILP65650:ILQ65650 IVL65650:IVM65650 JFH65650:JFI65650 JPD65650:JPE65650 JYZ65650:JZA65650 KIV65650:KIW65650 KSR65650:KSS65650 LCN65650:LCO65650 LMJ65650:LMK65650 LWF65650:LWG65650 MGB65650:MGC65650 MPX65650:MPY65650 MZT65650:MZU65650 NJP65650:NJQ65650 NTL65650:NTM65650 ODH65650:ODI65650 OND65650:ONE65650 OWZ65650:OXA65650 PGV65650:PGW65650 PQR65650:PQS65650 QAN65650:QAO65650 QKJ65650:QKK65650 QUF65650:QUG65650 REB65650:REC65650 RNX65650:RNY65650 RXT65650:RXU65650 SHP65650:SHQ65650 SRL65650:SRM65650 TBH65650:TBI65650 TLD65650:TLE65650 TUZ65650:TVA65650 UEV65650:UEW65650 UOR65650:UOS65650 UYN65650:UYO65650 VIJ65650:VIK65650 VSF65650:VSG65650 WCB65650:WCC65650 WLX65650:WLY65650 WVT65650:WVU65650 L131186:M131186 JH131186:JI131186 TD131186:TE131186 ACZ131186:ADA131186 AMV131186:AMW131186 AWR131186:AWS131186 BGN131186:BGO131186 BQJ131186:BQK131186 CAF131186:CAG131186 CKB131186:CKC131186 CTX131186:CTY131186 DDT131186:DDU131186 DNP131186:DNQ131186 DXL131186:DXM131186 EHH131186:EHI131186 ERD131186:ERE131186 FAZ131186:FBA131186 FKV131186:FKW131186 FUR131186:FUS131186 GEN131186:GEO131186 GOJ131186:GOK131186 GYF131186:GYG131186 HIB131186:HIC131186 HRX131186:HRY131186 IBT131186:IBU131186 ILP131186:ILQ131186 IVL131186:IVM131186 JFH131186:JFI131186 JPD131186:JPE131186 JYZ131186:JZA131186 KIV131186:KIW131186 KSR131186:KSS131186 LCN131186:LCO131186 LMJ131186:LMK131186 LWF131186:LWG131186 MGB131186:MGC131186 MPX131186:MPY131186 MZT131186:MZU131186 NJP131186:NJQ131186 NTL131186:NTM131186 ODH131186:ODI131186 OND131186:ONE131186 OWZ131186:OXA131186 PGV131186:PGW131186 PQR131186:PQS131186 QAN131186:QAO131186 QKJ131186:QKK131186 QUF131186:QUG131186 REB131186:REC131186 RNX131186:RNY131186 RXT131186:RXU131186 SHP131186:SHQ131186 SRL131186:SRM131186 TBH131186:TBI131186 TLD131186:TLE131186 TUZ131186:TVA131186 UEV131186:UEW131186 UOR131186:UOS131186 UYN131186:UYO131186 VIJ131186:VIK131186 VSF131186:VSG131186 WCB131186:WCC131186 WLX131186:WLY131186 WVT131186:WVU131186 L196722:M196722 JH196722:JI196722 TD196722:TE196722 ACZ196722:ADA196722 AMV196722:AMW196722 AWR196722:AWS196722 BGN196722:BGO196722 BQJ196722:BQK196722 CAF196722:CAG196722 CKB196722:CKC196722 CTX196722:CTY196722 DDT196722:DDU196722 DNP196722:DNQ196722 DXL196722:DXM196722 EHH196722:EHI196722 ERD196722:ERE196722 FAZ196722:FBA196722 FKV196722:FKW196722 FUR196722:FUS196722 GEN196722:GEO196722 GOJ196722:GOK196722 GYF196722:GYG196722 HIB196722:HIC196722 HRX196722:HRY196722 IBT196722:IBU196722 ILP196722:ILQ196722 IVL196722:IVM196722 JFH196722:JFI196722 JPD196722:JPE196722 JYZ196722:JZA196722 KIV196722:KIW196722 KSR196722:KSS196722 LCN196722:LCO196722 LMJ196722:LMK196722 LWF196722:LWG196722 MGB196722:MGC196722 MPX196722:MPY196722 MZT196722:MZU196722 NJP196722:NJQ196722 NTL196722:NTM196722 ODH196722:ODI196722 OND196722:ONE196722 OWZ196722:OXA196722 PGV196722:PGW196722 PQR196722:PQS196722 QAN196722:QAO196722 QKJ196722:QKK196722 QUF196722:QUG196722 REB196722:REC196722 RNX196722:RNY196722 RXT196722:RXU196722 SHP196722:SHQ196722 SRL196722:SRM196722 TBH196722:TBI196722 TLD196722:TLE196722 TUZ196722:TVA196722 UEV196722:UEW196722 UOR196722:UOS196722 UYN196722:UYO196722 VIJ196722:VIK196722 VSF196722:VSG196722 WCB196722:WCC196722 WLX196722:WLY196722 WVT196722:WVU196722 L262258:M262258 JH262258:JI262258 TD262258:TE262258 ACZ262258:ADA262258 AMV262258:AMW262258 AWR262258:AWS262258 BGN262258:BGO262258 BQJ262258:BQK262258 CAF262258:CAG262258 CKB262258:CKC262258 CTX262258:CTY262258 DDT262258:DDU262258 DNP262258:DNQ262258 DXL262258:DXM262258 EHH262258:EHI262258 ERD262258:ERE262258 FAZ262258:FBA262258 FKV262258:FKW262258 FUR262258:FUS262258 GEN262258:GEO262258 GOJ262258:GOK262258 GYF262258:GYG262258 HIB262258:HIC262258 HRX262258:HRY262258 IBT262258:IBU262258 ILP262258:ILQ262258 IVL262258:IVM262258 JFH262258:JFI262258 JPD262258:JPE262258 JYZ262258:JZA262258 KIV262258:KIW262258 KSR262258:KSS262258 LCN262258:LCO262258 LMJ262258:LMK262258 LWF262258:LWG262258 MGB262258:MGC262258 MPX262258:MPY262258 MZT262258:MZU262258 NJP262258:NJQ262258 NTL262258:NTM262258 ODH262258:ODI262258 OND262258:ONE262258 OWZ262258:OXA262258 PGV262258:PGW262258 PQR262258:PQS262258 QAN262258:QAO262258 QKJ262258:QKK262258 QUF262258:QUG262258 REB262258:REC262258 RNX262258:RNY262258 RXT262258:RXU262258 SHP262258:SHQ262258 SRL262258:SRM262258 TBH262258:TBI262258 TLD262258:TLE262258 TUZ262258:TVA262258 UEV262258:UEW262258 UOR262258:UOS262258 UYN262258:UYO262258 VIJ262258:VIK262258 VSF262258:VSG262258 WCB262258:WCC262258 WLX262258:WLY262258 WVT262258:WVU262258 L327794:M327794 JH327794:JI327794 TD327794:TE327794 ACZ327794:ADA327794 AMV327794:AMW327794 AWR327794:AWS327794 BGN327794:BGO327794 BQJ327794:BQK327794 CAF327794:CAG327794 CKB327794:CKC327794 CTX327794:CTY327794 DDT327794:DDU327794 DNP327794:DNQ327794 DXL327794:DXM327794 EHH327794:EHI327794 ERD327794:ERE327794 FAZ327794:FBA327794 FKV327794:FKW327794 FUR327794:FUS327794 GEN327794:GEO327794 GOJ327794:GOK327794 GYF327794:GYG327794 HIB327794:HIC327794 HRX327794:HRY327794 IBT327794:IBU327794 ILP327794:ILQ327794 IVL327794:IVM327794 JFH327794:JFI327794 JPD327794:JPE327794 JYZ327794:JZA327794 KIV327794:KIW327794 KSR327794:KSS327794 LCN327794:LCO327794 LMJ327794:LMK327794 LWF327794:LWG327794 MGB327794:MGC327794 MPX327794:MPY327794 MZT327794:MZU327794 NJP327794:NJQ327794 NTL327794:NTM327794 ODH327794:ODI327794 OND327794:ONE327794 OWZ327794:OXA327794 PGV327794:PGW327794 PQR327794:PQS327794 QAN327794:QAO327794 QKJ327794:QKK327794 QUF327794:QUG327794 REB327794:REC327794 RNX327794:RNY327794 RXT327794:RXU327794 SHP327794:SHQ327794 SRL327794:SRM327794 TBH327794:TBI327794 TLD327794:TLE327794 TUZ327794:TVA327794 UEV327794:UEW327794 UOR327794:UOS327794 UYN327794:UYO327794 VIJ327794:VIK327794 VSF327794:VSG327794 WCB327794:WCC327794 WLX327794:WLY327794 WVT327794:WVU327794 L393330:M393330 JH393330:JI393330 TD393330:TE393330 ACZ393330:ADA393330 AMV393330:AMW393330 AWR393330:AWS393330 BGN393330:BGO393330 BQJ393330:BQK393330 CAF393330:CAG393330 CKB393330:CKC393330 CTX393330:CTY393330 DDT393330:DDU393330 DNP393330:DNQ393330 DXL393330:DXM393330 EHH393330:EHI393330 ERD393330:ERE393330 FAZ393330:FBA393330 FKV393330:FKW393330 FUR393330:FUS393330 GEN393330:GEO393330 GOJ393330:GOK393330 GYF393330:GYG393330 HIB393330:HIC393330 HRX393330:HRY393330 IBT393330:IBU393330 ILP393330:ILQ393330 IVL393330:IVM393330 JFH393330:JFI393330 JPD393330:JPE393330 JYZ393330:JZA393330 KIV393330:KIW393330 KSR393330:KSS393330 LCN393330:LCO393330 LMJ393330:LMK393330 LWF393330:LWG393330 MGB393330:MGC393330 MPX393330:MPY393330 MZT393330:MZU393330 NJP393330:NJQ393330 NTL393330:NTM393330 ODH393330:ODI393330 OND393330:ONE393330 OWZ393330:OXA393330 PGV393330:PGW393330 PQR393330:PQS393330 QAN393330:QAO393330 QKJ393330:QKK393330 QUF393330:QUG393330 REB393330:REC393330 RNX393330:RNY393330 RXT393330:RXU393330 SHP393330:SHQ393330 SRL393330:SRM393330 TBH393330:TBI393330 TLD393330:TLE393330 TUZ393330:TVA393330 UEV393330:UEW393330 UOR393330:UOS393330 UYN393330:UYO393330 VIJ393330:VIK393330 VSF393330:VSG393330 WCB393330:WCC393330 WLX393330:WLY393330 WVT393330:WVU393330 L458866:M458866 JH458866:JI458866 TD458866:TE458866 ACZ458866:ADA458866 AMV458866:AMW458866 AWR458866:AWS458866 BGN458866:BGO458866 BQJ458866:BQK458866 CAF458866:CAG458866 CKB458866:CKC458866 CTX458866:CTY458866 DDT458866:DDU458866 DNP458866:DNQ458866 DXL458866:DXM458866 EHH458866:EHI458866 ERD458866:ERE458866 FAZ458866:FBA458866 FKV458866:FKW458866 FUR458866:FUS458866 GEN458866:GEO458866 GOJ458866:GOK458866 GYF458866:GYG458866 HIB458866:HIC458866 HRX458866:HRY458866 IBT458866:IBU458866 ILP458866:ILQ458866 IVL458866:IVM458866 JFH458866:JFI458866 JPD458866:JPE458866 JYZ458866:JZA458866 KIV458866:KIW458866 KSR458866:KSS458866 LCN458866:LCO458866 LMJ458866:LMK458866 LWF458866:LWG458866 MGB458866:MGC458866 MPX458866:MPY458866 MZT458866:MZU458866 NJP458866:NJQ458866 NTL458866:NTM458866 ODH458866:ODI458866 OND458866:ONE458866 OWZ458866:OXA458866 PGV458866:PGW458866 PQR458866:PQS458866 QAN458866:QAO458866 QKJ458866:QKK458866 QUF458866:QUG458866 REB458866:REC458866 RNX458866:RNY458866 RXT458866:RXU458866 SHP458866:SHQ458866 SRL458866:SRM458866 TBH458866:TBI458866 TLD458866:TLE458866 TUZ458866:TVA458866 UEV458866:UEW458866 UOR458866:UOS458866 UYN458866:UYO458866 VIJ458866:VIK458866 VSF458866:VSG458866 WCB458866:WCC458866 WLX458866:WLY458866 WVT458866:WVU458866 L524402:M524402 JH524402:JI524402 TD524402:TE524402 ACZ524402:ADA524402 AMV524402:AMW524402 AWR524402:AWS524402 BGN524402:BGO524402 BQJ524402:BQK524402 CAF524402:CAG524402 CKB524402:CKC524402 CTX524402:CTY524402 DDT524402:DDU524402 DNP524402:DNQ524402 DXL524402:DXM524402 EHH524402:EHI524402 ERD524402:ERE524402 FAZ524402:FBA524402 FKV524402:FKW524402 FUR524402:FUS524402 GEN524402:GEO524402 GOJ524402:GOK524402 GYF524402:GYG524402 HIB524402:HIC524402 HRX524402:HRY524402 IBT524402:IBU524402 ILP524402:ILQ524402 IVL524402:IVM524402 JFH524402:JFI524402 JPD524402:JPE524402 JYZ524402:JZA524402 KIV524402:KIW524402 KSR524402:KSS524402 LCN524402:LCO524402 LMJ524402:LMK524402 LWF524402:LWG524402 MGB524402:MGC524402 MPX524402:MPY524402 MZT524402:MZU524402 NJP524402:NJQ524402 NTL524402:NTM524402 ODH524402:ODI524402 OND524402:ONE524402 OWZ524402:OXA524402 PGV524402:PGW524402 PQR524402:PQS524402 QAN524402:QAO524402 QKJ524402:QKK524402 QUF524402:QUG524402 REB524402:REC524402 RNX524402:RNY524402 RXT524402:RXU524402 SHP524402:SHQ524402 SRL524402:SRM524402 TBH524402:TBI524402 TLD524402:TLE524402 TUZ524402:TVA524402 UEV524402:UEW524402 UOR524402:UOS524402 UYN524402:UYO524402 VIJ524402:VIK524402 VSF524402:VSG524402 WCB524402:WCC524402 WLX524402:WLY524402 WVT524402:WVU524402 L589938:M589938 JH589938:JI589938 TD589938:TE589938 ACZ589938:ADA589938 AMV589938:AMW589938 AWR589938:AWS589938 BGN589938:BGO589938 BQJ589938:BQK589938 CAF589938:CAG589938 CKB589938:CKC589938 CTX589938:CTY589938 DDT589938:DDU589938 DNP589938:DNQ589938 DXL589938:DXM589938 EHH589938:EHI589938 ERD589938:ERE589938 FAZ589938:FBA589938 FKV589938:FKW589938 FUR589938:FUS589938 GEN589938:GEO589938 GOJ589938:GOK589938 GYF589938:GYG589938 HIB589938:HIC589938 HRX589938:HRY589938 IBT589938:IBU589938 ILP589938:ILQ589938 IVL589938:IVM589938 JFH589938:JFI589938 JPD589938:JPE589938 JYZ589938:JZA589938 KIV589938:KIW589938 KSR589938:KSS589938 LCN589938:LCO589938 LMJ589938:LMK589938 LWF589938:LWG589938 MGB589938:MGC589938 MPX589938:MPY589938 MZT589938:MZU589938 NJP589938:NJQ589938 NTL589938:NTM589938 ODH589938:ODI589938 OND589938:ONE589938 OWZ589938:OXA589938 PGV589938:PGW589938 PQR589938:PQS589938 QAN589938:QAO589938 QKJ589938:QKK589938 QUF589938:QUG589938 REB589938:REC589938 RNX589938:RNY589938 RXT589938:RXU589938 SHP589938:SHQ589938 SRL589938:SRM589938 TBH589938:TBI589938 TLD589938:TLE589938 TUZ589938:TVA589938 UEV589938:UEW589938 UOR589938:UOS589938 UYN589938:UYO589938 VIJ589938:VIK589938 VSF589938:VSG589938 WCB589938:WCC589938 WLX589938:WLY589938 WVT589938:WVU589938 L655474:M655474 JH655474:JI655474 TD655474:TE655474 ACZ655474:ADA655474 AMV655474:AMW655474 AWR655474:AWS655474 BGN655474:BGO655474 BQJ655474:BQK655474 CAF655474:CAG655474 CKB655474:CKC655474 CTX655474:CTY655474 DDT655474:DDU655474 DNP655474:DNQ655474 DXL655474:DXM655474 EHH655474:EHI655474 ERD655474:ERE655474 FAZ655474:FBA655474 FKV655474:FKW655474 FUR655474:FUS655474 GEN655474:GEO655474 GOJ655474:GOK655474 GYF655474:GYG655474 HIB655474:HIC655474 HRX655474:HRY655474 IBT655474:IBU655474 ILP655474:ILQ655474 IVL655474:IVM655474 JFH655474:JFI655474 JPD655474:JPE655474 JYZ655474:JZA655474 KIV655474:KIW655474 KSR655474:KSS655474 LCN655474:LCO655474 LMJ655474:LMK655474 LWF655474:LWG655474 MGB655474:MGC655474 MPX655474:MPY655474 MZT655474:MZU655474 NJP655474:NJQ655474 NTL655474:NTM655474 ODH655474:ODI655474 OND655474:ONE655474 OWZ655474:OXA655474 PGV655474:PGW655474 PQR655474:PQS655474 QAN655474:QAO655474 QKJ655474:QKK655474 QUF655474:QUG655474 REB655474:REC655474 RNX655474:RNY655474 RXT655474:RXU655474 SHP655474:SHQ655474 SRL655474:SRM655474 TBH655474:TBI655474 TLD655474:TLE655474 TUZ655474:TVA655474 UEV655474:UEW655474 UOR655474:UOS655474 UYN655474:UYO655474 VIJ655474:VIK655474 VSF655474:VSG655474 WCB655474:WCC655474 WLX655474:WLY655474 WVT655474:WVU655474 L721010:M721010 JH721010:JI721010 TD721010:TE721010 ACZ721010:ADA721010 AMV721010:AMW721010 AWR721010:AWS721010 BGN721010:BGO721010 BQJ721010:BQK721010 CAF721010:CAG721010 CKB721010:CKC721010 CTX721010:CTY721010 DDT721010:DDU721010 DNP721010:DNQ721010 DXL721010:DXM721010 EHH721010:EHI721010 ERD721010:ERE721010 FAZ721010:FBA721010 FKV721010:FKW721010 FUR721010:FUS721010 GEN721010:GEO721010 GOJ721010:GOK721010 GYF721010:GYG721010 HIB721010:HIC721010 HRX721010:HRY721010 IBT721010:IBU721010 ILP721010:ILQ721010 IVL721010:IVM721010 JFH721010:JFI721010 JPD721010:JPE721010 JYZ721010:JZA721010 KIV721010:KIW721010 KSR721010:KSS721010 LCN721010:LCO721010 LMJ721010:LMK721010 LWF721010:LWG721010 MGB721010:MGC721010 MPX721010:MPY721010 MZT721010:MZU721010 NJP721010:NJQ721010 NTL721010:NTM721010 ODH721010:ODI721010 OND721010:ONE721010 OWZ721010:OXA721010 PGV721010:PGW721010 PQR721010:PQS721010 QAN721010:QAO721010 QKJ721010:QKK721010 QUF721010:QUG721010 REB721010:REC721010 RNX721010:RNY721010 RXT721010:RXU721010 SHP721010:SHQ721010 SRL721010:SRM721010 TBH721010:TBI721010 TLD721010:TLE721010 TUZ721010:TVA721010 UEV721010:UEW721010 UOR721010:UOS721010 UYN721010:UYO721010 VIJ721010:VIK721010 VSF721010:VSG721010 WCB721010:WCC721010 WLX721010:WLY721010 WVT721010:WVU721010 L786546:M786546 JH786546:JI786546 TD786546:TE786546 ACZ786546:ADA786546 AMV786546:AMW786546 AWR786546:AWS786546 BGN786546:BGO786546 BQJ786546:BQK786546 CAF786546:CAG786546 CKB786546:CKC786546 CTX786546:CTY786546 DDT786546:DDU786546 DNP786546:DNQ786546 DXL786546:DXM786546 EHH786546:EHI786546 ERD786546:ERE786546 FAZ786546:FBA786546 FKV786546:FKW786546 FUR786546:FUS786546 GEN786546:GEO786546 GOJ786546:GOK786546 GYF786546:GYG786546 HIB786546:HIC786546 HRX786546:HRY786546 IBT786546:IBU786546 ILP786546:ILQ786546 IVL786546:IVM786546 JFH786546:JFI786546 JPD786546:JPE786546 JYZ786546:JZA786546 KIV786546:KIW786546 KSR786546:KSS786546 LCN786546:LCO786546 LMJ786546:LMK786546 LWF786546:LWG786546 MGB786546:MGC786546 MPX786546:MPY786546 MZT786546:MZU786546 NJP786546:NJQ786546 NTL786546:NTM786546 ODH786546:ODI786546 OND786546:ONE786546 OWZ786546:OXA786546 PGV786546:PGW786546 PQR786546:PQS786546 QAN786546:QAO786546 QKJ786546:QKK786546 QUF786546:QUG786546 REB786546:REC786546 RNX786546:RNY786546 RXT786546:RXU786546 SHP786546:SHQ786546 SRL786546:SRM786546 TBH786546:TBI786546 TLD786546:TLE786546 TUZ786546:TVA786546 UEV786546:UEW786546 UOR786546:UOS786546 UYN786546:UYO786546 VIJ786546:VIK786546 VSF786546:VSG786546 WCB786546:WCC786546 WLX786546:WLY786546 WVT786546:WVU786546 L852082:M852082 JH852082:JI852082 TD852082:TE852082 ACZ852082:ADA852082 AMV852082:AMW852082 AWR852082:AWS852082 BGN852082:BGO852082 BQJ852082:BQK852082 CAF852082:CAG852082 CKB852082:CKC852082 CTX852082:CTY852082 DDT852082:DDU852082 DNP852082:DNQ852082 DXL852082:DXM852082 EHH852082:EHI852082 ERD852082:ERE852082 FAZ852082:FBA852082 FKV852082:FKW852082 FUR852082:FUS852082 GEN852082:GEO852082 GOJ852082:GOK852082 GYF852082:GYG852082 HIB852082:HIC852082 HRX852082:HRY852082 IBT852082:IBU852082 ILP852082:ILQ852082 IVL852082:IVM852082 JFH852082:JFI852082 JPD852082:JPE852082 JYZ852082:JZA852082 KIV852082:KIW852082 KSR852082:KSS852082 LCN852082:LCO852082 LMJ852082:LMK852082 LWF852082:LWG852082 MGB852082:MGC852082 MPX852082:MPY852082 MZT852082:MZU852082 NJP852082:NJQ852082 NTL852082:NTM852082 ODH852082:ODI852082 OND852082:ONE852082 OWZ852082:OXA852082 PGV852082:PGW852082 PQR852082:PQS852082 QAN852082:QAO852082 QKJ852082:QKK852082 QUF852082:QUG852082 REB852082:REC852082 RNX852082:RNY852082 RXT852082:RXU852082 SHP852082:SHQ852082 SRL852082:SRM852082 TBH852082:TBI852082 TLD852082:TLE852082 TUZ852082:TVA852082 UEV852082:UEW852082 UOR852082:UOS852082 UYN852082:UYO852082 VIJ852082:VIK852082 VSF852082:VSG852082 WCB852082:WCC852082 WLX852082:WLY852082 WVT852082:WVU852082 L917618:M917618 JH917618:JI917618 TD917618:TE917618 ACZ917618:ADA917618 AMV917618:AMW917618 AWR917618:AWS917618 BGN917618:BGO917618 BQJ917618:BQK917618 CAF917618:CAG917618 CKB917618:CKC917618 CTX917618:CTY917618 DDT917618:DDU917618 DNP917618:DNQ917618 DXL917618:DXM917618 EHH917618:EHI917618 ERD917618:ERE917618 FAZ917618:FBA917618 FKV917618:FKW917618 FUR917618:FUS917618 GEN917618:GEO917618 GOJ917618:GOK917618 GYF917618:GYG917618 HIB917618:HIC917618 HRX917618:HRY917618 IBT917618:IBU917618 ILP917618:ILQ917618 IVL917618:IVM917618 JFH917618:JFI917618 JPD917618:JPE917618 JYZ917618:JZA917618 KIV917618:KIW917618 KSR917618:KSS917618 LCN917618:LCO917618 LMJ917618:LMK917618 LWF917618:LWG917618 MGB917618:MGC917618 MPX917618:MPY917618 MZT917618:MZU917618 NJP917618:NJQ917618 NTL917618:NTM917618 ODH917618:ODI917618 OND917618:ONE917618 OWZ917618:OXA917618 PGV917618:PGW917618 PQR917618:PQS917618 QAN917618:QAO917618 QKJ917618:QKK917618 QUF917618:QUG917618 REB917618:REC917618 RNX917618:RNY917618 RXT917618:RXU917618 SHP917618:SHQ917618 SRL917618:SRM917618 TBH917618:TBI917618 TLD917618:TLE917618 TUZ917618:TVA917618 UEV917618:UEW917618 UOR917618:UOS917618 UYN917618:UYO917618 VIJ917618:VIK917618 VSF917618:VSG917618 WCB917618:WCC917618 WLX917618:WLY917618 WVT917618:WVU917618 L983154:M983154 JH983154:JI983154 TD983154:TE983154 ACZ983154:ADA983154 AMV983154:AMW983154 AWR983154:AWS983154 BGN983154:BGO983154 BQJ983154:BQK983154 CAF983154:CAG983154 CKB983154:CKC983154 CTX983154:CTY983154 DDT983154:DDU983154 DNP983154:DNQ983154 DXL983154:DXM983154 EHH983154:EHI983154 ERD983154:ERE983154 FAZ983154:FBA983154 FKV983154:FKW983154 FUR983154:FUS983154 GEN983154:GEO983154 GOJ983154:GOK983154 GYF983154:GYG983154 HIB983154:HIC983154 HRX983154:HRY983154 IBT983154:IBU983154 ILP983154:ILQ983154 IVL983154:IVM983154 JFH983154:JFI983154 JPD983154:JPE983154 JYZ983154:JZA983154 KIV983154:KIW983154 KSR983154:KSS983154 LCN983154:LCO983154 LMJ983154:LMK983154 LWF983154:LWG983154 MGB983154:MGC983154 MPX983154:MPY983154 MZT983154:MZU983154 NJP983154:NJQ983154 NTL983154:NTM983154 ODH983154:ODI983154 OND983154:ONE983154 OWZ983154:OXA983154 PGV983154:PGW983154 PQR983154:PQS983154 QAN983154:QAO983154 QKJ983154:QKK983154 QUF983154:QUG983154 REB983154:REC983154 RNX983154:RNY983154 RXT983154:RXU983154 SHP983154:SHQ983154 SRL983154:SRM983154 TBH983154:TBI983154 TLD983154:TLE983154 TUZ983154:TVA983154 UEV983154:UEW983154 UOR983154:UOS983154 UYN983154:UYO983154 VIJ983154:VIK983154 VSF983154:VSG983154 WCB983154:WCC983154 WLX983154:WLY983154 WVT983154:WVU983154"/>
  </dataValidations>
  <printOptions horizontalCentered="1"/>
  <pageMargins left="0.59055118110236227" right="0.59055118110236227" top="0.59055118110236227" bottom="0.59055118110236227" header="0.31496062992125984" footer="0.31496062992125984"/>
  <pageSetup paperSize="9" firstPageNumber="17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5資料</vt:lpstr>
      <vt:lpstr>'5資料'!Print_Area</vt:lpstr>
      <vt:lpstr>'5資料'!Print_Titles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2018-09-28T07:44:46Z</cp:lastPrinted>
  <dcterms:created xsi:type="dcterms:W3CDTF">2018-09-28T06:45:55Z</dcterms:created>
  <dcterms:modified xsi:type="dcterms:W3CDTF">2018-09-28T08:25:15Z</dcterms:modified>
</cp:coreProperties>
</file>