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cs01-pc14\図書館共有\H29概況\HP掲載用\"/>
    </mc:Choice>
  </mc:AlternateContent>
  <bookViews>
    <workbookView xWindow="0" yWindow="0" windowWidth="19200" windowHeight="11550"/>
  </bookViews>
  <sheets>
    <sheet name="5資料" sheetId="1" r:id="rId1"/>
  </sheets>
  <definedNames>
    <definedName name="_xlnm.Print_Area" localSheetId="0">'5資料'!$A$1:$O$130</definedName>
    <definedName name="_xlnm.Print_Titles" localSheetId="0">'5資料'!$2:$6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3" i="1" l="1"/>
  <c r="Q123" i="1"/>
  <c r="K122" i="1" l="1"/>
  <c r="O121" i="1"/>
  <c r="K121" i="1"/>
  <c r="O120" i="1"/>
  <c r="K120" i="1"/>
  <c r="O119" i="1"/>
  <c r="K119" i="1"/>
  <c r="O118" i="1"/>
  <c r="K118" i="1"/>
  <c r="O117" i="1"/>
  <c r="K117" i="1"/>
  <c r="O116" i="1"/>
  <c r="K116" i="1"/>
  <c r="O115" i="1"/>
  <c r="K115" i="1"/>
  <c r="O114" i="1"/>
  <c r="K114" i="1"/>
  <c r="O113" i="1"/>
  <c r="K113" i="1"/>
  <c r="O112" i="1"/>
  <c r="K112" i="1"/>
  <c r="O111" i="1"/>
  <c r="K111" i="1"/>
  <c r="O110" i="1"/>
  <c r="K110" i="1"/>
  <c r="O109" i="1"/>
  <c r="K109" i="1"/>
  <c r="O108" i="1"/>
  <c r="K108" i="1"/>
  <c r="O107" i="1"/>
  <c r="K107" i="1"/>
  <c r="O106" i="1"/>
  <c r="K106" i="1"/>
  <c r="O105" i="1"/>
  <c r="K105" i="1"/>
  <c r="O104" i="1"/>
  <c r="K104" i="1"/>
  <c r="O103" i="1"/>
  <c r="K103" i="1"/>
  <c r="O102" i="1"/>
  <c r="K102" i="1"/>
  <c r="O101" i="1"/>
  <c r="K101" i="1"/>
  <c r="O100" i="1"/>
  <c r="K100" i="1"/>
  <c r="O99" i="1"/>
  <c r="K99" i="1"/>
  <c r="O98" i="1"/>
  <c r="K98" i="1"/>
  <c r="O97" i="1"/>
  <c r="K97" i="1"/>
  <c r="O96" i="1"/>
  <c r="K96" i="1"/>
  <c r="O95" i="1"/>
  <c r="K95" i="1"/>
  <c r="O94" i="1"/>
  <c r="K94" i="1"/>
  <c r="O93" i="1"/>
  <c r="K93" i="1"/>
  <c r="O92" i="1"/>
  <c r="K92" i="1"/>
  <c r="O91" i="1"/>
  <c r="K91" i="1"/>
  <c r="O90" i="1"/>
  <c r="K90" i="1"/>
  <c r="O89" i="1"/>
  <c r="K89" i="1"/>
  <c r="O88" i="1"/>
  <c r="K88" i="1"/>
  <c r="K87" i="1"/>
  <c r="O86" i="1"/>
  <c r="K86" i="1"/>
  <c r="O85" i="1"/>
  <c r="K85" i="1"/>
  <c r="O84" i="1"/>
  <c r="K84" i="1"/>
  <c r="K83" i="1"/>
  <c r="K82" i="1"/>
  <c r="K81" i="1"/>
  <c r="K80" i="1"/>
  <c r="O79" i="1"/>
  <c r="K79" i="1"/>
  <c r="O78" i="1"/>
  <c r="K78" i="1"/>
  <c r="K77" i="1"/>
  <c r="K76" i="1"/>
  <c r="O75" i="1"/>
  <c r="K75" i="1"/>
  <c r="O74" i="1"/>
  <c r="K74" i="1"/>
  <c r="O73" i="1"/>
  <c r="K73" i="1"/>
  <c r="O72" i="1"/>
  <c r="K72" i="1"/>
  <c r="O71" i="1"/>
  <c r="K71" i="1"/>
  <c r="O70" i="1"/>
  <c r="K70" i="1"/>
  <c r="O69" i="1"/>
  <c r="K69" i="1"/>
  <c r="O68" i="1"/>
  <c r="K68" i="1"/>
  <c r="O67" i="1"/>
  <c r="K67" i="1"/>
  <c r="O66" i="1"/>
  <c r="K66" i="1"/>
  <c r="O65" i="1"/>
  <c r="K65" i="1"/>
  <c r="O64" i="1"/>
  <c r="K64" i="1"/>
  <c r="O63" i="1"/>
  <c r="K63" i="1"/>
  <c r="O62" i="1"/>
  <c r="K62" i="1"/>
  <c r="O61" i="1"/>
  <c r="K61" i="1"/>
  <c r="O60" i="1"/>
  <c r="K60" i="1"/>
  <c r="O59" i="1"/>
  <c r="K59" i="1"/>
  <c r="O58" i="1"/>
  <c r="K58" i="1"/>
  <c r="O57" i="1"/>
  <c r="K57" i="1"/>
  <c r="O56" i="1"/>
  <c r="K56" i="1"/>
  <c r="O55" i="1"/>
  <c r="K55" i="1"/>
  <c r="O54" i="1"/>
  <c r="K54" i="1"/>
  <c r="O53" i="1"/>
  <c r="K53" i="1"/>
  <c r="O52" i="1"/>
  <c r="K52" i="1"/>
  <c r="O51" i="1"/>
  <c r="K51" i="1"/>
  <c r="O50" i="1"/>
  <c r="K50" i="1"/>
  <c r="O49" i="1"/>
  <c r="K49" i="1"/>
  <c r="O48" i="1"/>
  <c r="K48" i="1"/>
  <c r="O47" i="1"/>
  <c r="K47" i="1"/>
  <c r="O46" i="1"/>
  <c r="K46" i="1"/>
  <c r="O45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O26" i="1"/>
  <c r="K26" i="1"/>
  <c r="O25" i="1"/>
  <c r="K25" i="1"/>
  <c r="O24" i="1"/>
  <c r="K24" i="1"/>
  <c r="O23" i="1"/>
  <c r="K23" i="1"/>
  <c r="O22" i="1"/>
  <c r="K22" i="1"/>
  <c r="O21" i="1"/>
  <c r="K21" i="1"/>
  <c r="K20" i="1"/>
  <c r="K19" i="1"/>
  <c r="K18" i="1"/>
  <c r="K17" i="1"/>
  <c r="K16" i="1"/>
  <c r="K15" i="1"/>
  <c r="K14" i="1"/>
  <c r="K13" i="1"/>
  <c r="K12" i="1"/>
  <c r="K11" i="1"/>
  <c r="O10" i="1"/>
  <c r="K10" i="1"/>
  <c r="O9" i="1"/>
  <c r="K9" i="1"/>
  <c r="O8" i="1"/>
  <c r="K8" i="1"/>
  <c r="O7" i="1"/>
  <c r="K7" i="1"/>
  <c r="N123" i="1" l="1"/>
  <c r="M123" i="1"/>
  <c r="L123" i="1"/>
  <c r="J123" i="1"/>
  <c r="I123" i="1"/>
  <c r="H123" i="1"/>
  <c r="G123" i="1"/>
  <c r="F123" i="1"/>
  <c r="E123" i="1"/>
  <c r="D123" i="1"/>
  <c r="C123" i="1"/>
  <c r="O123" i="1" s="1"/>
  <c r="K123" i="1" l="1"/>
</calcChain>
</file>

<file path=xl/sharedStrings.xml><?xml version="1.0" encoding="utf-8"?>
<sst xmlns="http://schemas.openxmlformats.org/spreadsheetml/2006/main" count="270" uniqueCount="214">
  <si>
    <t>５ 資料</t>
    <rPh sb="2" eb="4">
      <t>シリョウ</t>
    </rPh>
    <phoneticPr fontId="4"/>
  </si>
  <si>
    <t>館名</t>
    <phoneticPr fontId="4"/>
  </si>
  <si>
    <t>資　　　　　　　　　　　　　　　　　　　　　料</t>
    <rPh sb="0" eb="23">
      <t>シリョウ</t>
    </rPh>
    <phoneticPr fontId="4"/>
  </si>
  <si>
    <t>人口１人当
蔵書冊数</t>
    <rPh sb="0" eb="2">
      <t>ジンコウ</t>
    </rPh>
    <rPh sb="2" eb="4">
      <t>１ニン</t>
    </rPh>
    <rPh sb="4" eb="5">
      <t>ア</t>
    </rPh>
    <rPh sb="6" eb="8">
      <t>ゾウショ</t>
    </rPh>
    <rPh sb="8" eb="10">
      <t>サツスウ</t>
    </rPh>
    <phoneticPr fontId="4"/>
  </si>
  <si>
    <t>蔵書冊数</t>
    <rPh sb="0" eb="2">
      <t>ゾウショ</t>
    </rPh>
    <rPh sb="2" eb="4">
      <t>サッスウ</t>
    </rPh>
    <phoneticPr fontId="4"/>
  </si>
  <si>
    <t>年間受入冊数</t>
    <rPh sb="0" eb="2">
      <t>ネンカン</t>
    </rPh>
    <rPh sb="2" eb="4">
      <t>ウケイ</t>
    </rPh>
    <rPh sb="4" eb="6">
      <t>サッスウ</t>
    </rPh>
    <phoneticPr fontId="4"/>
  </si>
  <si>
    <t>開架図書冊数</t>
    <rPh sb="0" eb="1">
      <t>カイ</t>
    </rPh>
    <rPh sb="1" eb="2">
      <t>ショカ</t>
    </rPh>
    <rPh sb="2" eb="4">
      <t>トショ</t>
    </rPh>
    <rPh sb="4" eb="6">
      <t>サツスウ</t>
    </rPh>
    <phoneticPr fontId="4"/>
  </si>
  <si>
    <t>開架率</t>
    <rPh sb="0" eb="1">
      <t>カイ</t>
    </rPh>
    <rPh sb="1" eb="2">
      <t>カ</t>
    </rPh>
    <rPh sb="2" eb="3">
      <t>リツ</t>
    </rPh>
    <phoneticPr fontId="4"/>
  </si>
  <si>
    <t>年間除籍冊数</t>
    <rPh sb="0" eb="2">
      <t>ネンカン</t>
    </rPh>
    <rPh sb="2" eb="4">
      <t>ジョセキ</t>
    </rPh>
    <rPh sb="4" eb="6">
      <t>サツスウ</t>
    </rPh>
    <phoneticPr fontId="4"/>
  </si>
  <si>
    <t>受入雑誌数</t>
    <rPh sb="0" eb="2">
      <t>ウケイ</t>
    </rPh>
    <rPh sb="2" eb="4">
      <t>ザッシ</t>
    </rPh>
    <rPh sb="4" eb="5">
      <t>スウ</t>
    </rPh>
    <phoneticPr fontId="4"/>
  </si>
  <si>
    <t>受入新聞数</t>
    <rPh sb="0" eb="2">
      <t>ウケイ</t>
    </rPh>
    <rPh sb="2" eb="4">
      <t>シンブン</t>
    </rPh>
    <rPh sb="4" eb="5">
      <t>スウ</t>
    </rPh>
    <phoneticPr fontId="4"/>
  </si>
  <si>
    <t>うち児童</t>
    <rPh sb="2" eb="4">
      <t>ジドウヨウ</t>
    </rPh>
    <phoneticPr fontId="4"/>
  </si>
  <si>
    <t>うち外国語</t>
    <rPh sb="0" eb="5">
      <t>ウチガイコクゴ</t>
    </rPh>
    <phoneticPr fontId="4"/>
  </si>
  <si>
    <t>うち購入
冊数</t>
    <rPh sb="2" eb="4">
      <t>コウニュウ</t>
    </rPh>
    <rPh sb="5" eb="7">
      <t>サツスウ</t>
    </rPh>
    <phoneticPr fontId="4"/>
  </si>
  <si>
    <t>うち外国語</t>
    <rPh sb="2" eb="5">
      <t>ガイコクゴ</t>
    </rPh>
    <phoneticPr fontId="4"/>
  </si>
  <si>
    <t>冊</t>
    <rPh sb="0" eb="1">
      <t>サツスウ</t>
    </rPh>
    <phoneticPr fontId="4"/>
  </si>
  <si>
    <t>冊</t>
    <rPh sb="0" eb="1">
      <t>サツ</t>
    </rPh>
    <phoneticPr fontId="4"/>
  </si>
  <si>
    <t>％</t>
    <phoneticPr fontId="4"/>
  </si>
  <si>
    <t>種</t>
    <rPh sb="0" eb="1">
      <t>シュ</t>
    </rPh>
    <phoneticPr fontId="4"/>
  </si>
  <si>
    <t>県立長野</t>
    <rPh sb="0" eb="2">
      <t>ケンリツ</t>
    </rPh>
    <phoneticPr fontId="4"/>
  </si>
  <si>
    <t>県立長野</t>
    <rPh sb="0" eb="2">
      <t>ケンリツ</t>
    </rPh>
    <rPh sb="2" eb="4">
      <t>ナガノ</t>
    </rPh>
    <phoneticPr fontId="4"/>
  </si>
  <si>
    <t>長野市立長野</t>
    <rPh sb="0" eb="2">
      <t>ナガノ</t>
    </rPh>
    <rPh sb="2" eb="6">
      <t>シリツナガノ</t>
    </rPh>
    <phoneticPr fontId="4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</si>
  <si>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4"/>
  </si>
  <si>
    <t>長野市立南部</t>
    <rPh sb="0" eb="2">
      <t>ナガノ</t>
    </rPh>
    <rPh sb="2" eb="6">
      <t>シリツナガノ</t>
    </rPh>
    <phoneticPr fontId="4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</si>
  <si>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4"/>
  </si>
  <si>
    <t>松本市中央</t>
    <rPh sb="0" eb="3">
      <t>マツモトシ</t>
    </rPh>
    <phoneticPr fontId="4"/>
  </si>
  <si>
    <t>松本市中央</t>
    <rPh sb="0" eb="3">
      <t>マツモトシ</t>
    </rPh>
    <rPh sb="3" eb="5">
      <t>チュウオウ</t>
    </rPh>
    <phoneticPr fontId="4"/>
  </si>
  <si>
    <t>あがたの森</t>
    <rPh sb="4" eb="5">
      <t>モリ</t>
    </rPh>
    <phoneticPr fontId="4"/>
  </si>
  <si>
    <t>西部</t>
    <rPh sb="0" eb="1">
      <t>ニシ</t>
    </rPh>
    <rPh sb="1" eb="2">
      <t>ブ</t>
    </rPh>
    <phoneticPr fontId="4"/>
  </si>
  <si>
    <t>西部</t>
    <rPh sb="0" eb="2">
      <t>セイブ</t>
    </rPh>
    <phoneticPr fontId="4"/>
  </si>
  <si>
    <t>南部</t>
    <rPh sb="0" eb="1">
      <t>ミナミ</t>
    </rPh>
    <rPh sb="1" eb="2">
      <t>ブ</t>
    </rPh>
    <phoneticPr fontId="4"/>
  </si>
  <si>
    <t>南部</t>
    <rPh sb="0" eb="2">
      <t>ナンブ</t>
    </rPh>
    <phoneticPr fontId="4"/>
  </si>
  <si>
    <t>寿台</t>
    <rPh sb="0" eb="1">
      <t>コトブキ</t>
    </rPh>
    <rPh sb="1" eb="2">
      <t>ダイ</t>
    </rPh>
    <phoneticPr fontId="4"/>
  </si>
  <si>
    <t>本郷</t>
    <rPh sb="0" eb="2">
      <t>ホンゴウ</t>
    </rPh>
    <phoneticPr fontId="4"/>
  </si>
  <si>
    <t>中山文庫</t>
    <rPh sb="0" eb="1">
      <t>ナカ</t>
    </rPh>
    <rPh sb="1" eb="2">
      <t>ヤマ</t>
    </rPh>
    <rPh sb="2" eb="4">
      <t>ブンコ</t>
    </rPh>
    <phoneticPr fontId="4"/>
  </si>
  <si>
    <t>中山文庫</t>
    <rPh sb="0" eb="2">
      <t>ナカヤマ</t>
    </rPh>
    <rPh sb="2" eb="4">
      <t>ブンコ</t>
    </rPh>
    <phoneticPr fontId="4"/>
  </si>
  <si>
    <t>島内</t>
    <rPh sb="0" eb="2">
      <t>シマウチ</t>
    </rPh>
    <phoneticPr fontId="4"/>
  </si>
  <si>
    <t>空港</t>
    <rPh sb="0" eb="2">
      <t>クウコウ</t>
    </rPh>
    <phoneticPr fontId="4"/>
  </si>
  <si>
    <t>波田</t>
    <rPh sb="0" eb="2">
      <t>ハタ</t>
    </rPh>
    <phoneticPr fontId="4"/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</si>
  <si>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</si>
  <si>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</si>
  <si>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上田市立丸子</t>
    <rPh sb="0" eb="4">
      <t>ウエダシリツ</t>
    </rPh>
    <rPh sb="4" eb="6">
      <t>マルコ</t>
    </rPh>
    <phoneticPr fontId="4"/>
  </si>
  <si>
    <t>上田市立丸子金子</t>
    <rPh sb="0" eb="4">
      <t>ウエダシリツ</t>
    </rPh>
    <rPh sb="4" eb="6">
      <t>マルコ</t>
    </rPh>
    <rPh sb="6" eb="8">
      <t>カネコ</t>
    </rPh>
    <phoneticPr fontId="4"/>
  </si>
  <si>
    <t>上田情報ライブラリー</t>
    <rPh sb="0" eb="2">
      <t>ウエダ</t>
    </rPh>
    <rPh sb="2" eb="4">
      <t>ジョウホウ</t>
    </rPh>
    <phoneticPr fontId="4"/>
  </si>
  <si>
    <t>上田市立真田</t>
    <rPh sb="0" eb="1">
      <t>ウエ</t>
    </rPh>
    <rPh sb="1" eb="2">
      <t>タ</t>
    </rPh>
    <rPh sb="2" eb="3">
      <t>シ</t>
    </rPh>
    <rPh sb="3" eb="4">
      <t>リツ</t>
    </rPh>
    <rPh sb="4" eb="5">
      <t>マコト</t>
    </rPh>
    <rPh sb="5" eb="6">
      <t>タ</t>
    </rPh>
    <phoneticPr fontId="4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</si>
  <si>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</si>
  <si>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</si>
  <si>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市立岡谷</t>
    <rPh sb="0" eb="1">
      <t>シ</t>
    </rPh>
    <rPh sb="1" eb="2">
      <t>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</si>
  <si>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</si>
  <si>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飯田市立中央</t>
    <rPh sb="0" eb="3">
      <t>イイダシ</t>
    </rPh>
    <rPh sb="3" eb="4">
      <t>リツ</t>
    </rPh>
    <rPh sb="4" eb="6">
      <t>チュウオウ</t>
    </rPh>
    <phoneticPr fontId="4"/>
  </si>
  <si>
    <t>羽場分館</t>
    <rPh sb="0" eb="2">
      <t>ハバ</t>
    </rPh>
    <rPh sb="2" eb="4">
      <t>ブンカン</t>
    </rPh>
    <phoneticPr fontId="4"/>
  </si>
  <si>
    <t>上郷</t>
    <rPh sb="0" eb="2">
      <t>カミサト</t>
    </rPh>
    <phoneticPr fontId="4"/>
  </si>
  <si>
    <t>丸山分館</t>
    <rPh sb="0" eb="2">
      <t>マルヤマ</t>
    </rPh>
    <rPh sb="2" eb="4">
      <t>ブンカン</t>
    </rPh>
    <phoneticPr fontId="4"/>
  </si>
  <si>
    <t>鼎</t>
    <rPh sb="0" eb="1">
      <t>カナエ</t>
    </rPh>
    <phoneticPr fontId="4"/>
  </si>
  <si>
    <t>東野分館</t>
    <rPh sb="0" eb="2">
      <t>ヒガシノ</t>
    </rPh>
    <rPh sb="2" eb="4">
      <t>ブンカン</t>
    </rPh>
    <phoneticPr fontId="4"/>
  </si>
  <si>
    <t>羽場分館</t>
    <rPh sb="0" eb="2">
      <t>ハバ</t>
    </rPh>
    <rPh sb="2" eb="3">
      <t>ブン</t>
    </rPh>
    <rPh sb="3" eb="4">
      <t>カン</t>
    </rPh>
    <phoneticPr fontId="4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</si>
  <si>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</si>
  <si>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丸山分館</t>
    <rPh sb="0" eb="2">
      <t>マルヤマ</t>
    </rPh>
    <rPh sb="2" eb="3">
      <t>ブン</t>
    </rPh>
    <rPh sb="3" eb="4">
      <t>カン</t>
    </rPh>
    <phoneticPr fontId="4"/>
  </si>
  <si>
    <t>松尾分館</t>
    <rPh sb="0" eb="2">
      <t>マツオ</t>
    </rPh>
    <rPh sb="2" eb="4">
      <t>ブンカン</t>
    </rPh>
    <phoneticPr fontId="4"/>
  </si>
  <si>
    <t>東野分館</t>
    <rPh sb="0" eb="2">
      <t>ヒガシノ</t>
    </rPh>
    <rPh sb="2" eb="3">
      <t>ブン</t>
    </rPh>
    <rPh sb="3" eb="4">
      <t>カン</t>
    </rPh>
    <phoneticPr fontId="4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</si>
  <si>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</si>
  <si>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座光寺分館</t>
    <rPh sb="0" eb="3">
      <t>ザコウジ</t>
    </rPh>
    <rPh sb="3" eb="4">
      <t>ブン</t>
    </rPh>
    <rPh sb="4" eb="5">
      <t>カン</t>
    </rPh>
    <phoneticPr fontId="4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</si>
  <si>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</si>
  <si>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松尾分館</t>
    <rPh sb="0" eb="2">
      <t>マツオ</t>
    </rPh>
    <rPh sb="2" eb="3">
      <t>ブン</t>
    </rPh>
    <rPh sb="3" eb="4">
      <t>カン</t>
    </rPh>
    <phoneticPr fontId="4"/>
  </si>
  <si>
    <t>千代分館</t>
    <rPh sb="0" eb="2">
      <t>チヨ</t>
    </rPh>
    <rPh sb="2" eb="4">
      <t>ブンカン</t>
    </rPh>
    <phoneticPr fontId="4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</si>
  <si>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</si>
  <si>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龍江分館</t>
    <rPh sb="0" eb="1">
      <t>タツ</t>
    </rPh>
    <rPh sb="1" eb="2">
      <t>エ</t>
    </rPh>
    <rPh sb="2" eb="4">
      <t>ブンカン</t>
    </rPh>
    <phoneticPr fontId="4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</si>
  <si>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</si>
  <si>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竜丘分館</t>
    <rPh sb="0" eb="1">
      <t>タツ</t>
    </rPh>
    <rPh sb="1" eb="2">
      <t>オカ</t>
    </rPh>
    <rPh sb="2" eb="4">
      <t>ブンカン</t>
    </rPh>
    <phoneticPr fontId="4"/>
  </si>
  <si>
    <t>千代分館</t>
    <rPh sb="0" eb="2">
      <t>チヨ</t>
    </rPh>
    <rPh sb="2" eb="3">
      <t>ブン</t>
    </rPh>
    <rPh sb="3" eb="4">
      <t>カン</t>
    </rPh>
    <phoneticPr fontId="4"/>
  </si>
  <si>
    <t>川路分館</t>
    <rPh sb="0" eb="2">
      <t>カワジ</t>
    </rPh>
    <rPh sb="2" eb="4">
      <t>ブンカン</t>
    </rPh>
    <phoneticPr fontId="4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</si>
  <si>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</si>
  <si>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</si>
  <si>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竜丘分館</t>
    <rPh sb="0" eb="1">
      <t>リュウ</t>
    </rPh>
    <rPh sb="1" eb="2">
      <t>オカ</t>
    </rPh>
    <rPh sb="2" eb="4">
      <t>ブンカン</t>
    </rPh>
    <phoneticPr fontId="4"/>
  </si>
  <si>
    <t>山本分館</t>
    <rPh sb="0" eb="2">
      <t>ヤマモト</t>
    </rPh>
    <rPh sb="2" eb="4">
      <t>ブンカン</t>
    </rPh>
    <phoneticPr fontId="4"/>
  </si>
  <si>
    <t>川路分館</t>
    <rPh sb="0" eb="2">
      <t>カワジ</t>
    </rPh>
    <rPh sb="2" eb="3">
      <t>ブン</t>
    </rPh>
    <rPh sb="3" eb="4">
      <t>カン</t>
    </rPh>
    <phoneticPr fontId="4"/>
  </si>
  <si>
    <t>伊賀良分館</t>
    <rPh sb="0" eb="2">
      <t>イガ</t>
    </rPh>
    <rPh sb="2" eb="3">
      <t>ヨ</t>
    </rPh>
    <rPh sb="3" eb="5">
      <t>ブンカン</t>
    </rPh>
    <phoneticPr fontId="4"/>
  </si>
  <si>
    <t>三穂分館</t>
    <rPh sb="0" eb="2">
      <t>ミホ</t>
    </rPh>
    <rPh sb="2" eb="4">
      <t>ブンカン</t>
    </rPh>
    <phoneticPr fontId="4"/>
  </si>
  <si>
    <t>上村分館</t>
    <rPh sb="0" eb="2">
      <t>カミムラ</t>
    </rPh>
    <rPh sb="2" eb="4">
      <t>ブンカン</t>
    </rPh>
    <phoneticPr fontId="4"/>
  </si>
  <si>
    <t>南信濃分館</t>
    <rPh sb="0" eb="1">
      <t>ミナミ</t>
    </rPh>
    <rPh sb="1" eb="3">
      <t>シナノ</t>
    </rPh>
    <rPh sb="3" eb="5">
      <t>ブンカン</t>
    </rPh>
    <phoneticPr fontId="4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</si>
  <si>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4"/>
  </si>
  <si>
    <t>飯田市立上郷</t>
    <rPh sb="0" eb="4">
      <t>イイダシリツ</t>
    </rPh>
    <rPh sb="4" eb="5">
      <t>ウエ</t>
    </rPh>
    <rPh sb="5" eb="6">
      <t>サト</t>
    </rPh>
    <phoneticPr fontId="4"/>
  </si>
  <si>
    <t>上村分館</t>
    <rPh sb="0" eb="2">
      <t>カミムラ</t>
    </rPh>
    <rPh sb="2" eb="3">
      <t>ブン</t>
    </rPh>
    <rPh sb="3" eb="4">
      <t>カン</t>
    </rPh>
    <phoneticPr fontId="4"/>
  </si>
  <si>
    <t>飯田市立鼎</t>
    <rPh sb="0" eb="4">
      <t>イイダシリツ</t>
    </rPh>
    <rPh sb="4" eb="5">
      <t>カナエ</t>
    </rPh>
    <phoneticPr fontId="4"/>
  </si>
  <si>
    <t>南信濃分館</t>
    <rPh sb="0" eb="3">
      <t>ミナミシナノ</t>
    </rPh>
    <rPh sb="3" eb="4">
      <t>ブン</t>
    </rPh>
    <rPh sb="4" eb="5">
      <t>カン</t>
    </rPh>
    <phoneticPr fontId="4"/>
  </si>
  <si>
    <t>諏訪市</t>
    <rPh sb="0" eb="3">
      <t>スワシ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</si>
  <si>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</si>
  <si>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市立須坂</t>
    <rPh sb="0" eb="2">
      <t>シリツ</t>
    </rPh>
    <rPh sb="2" eb="4">
      <t>スザカ</t>
    </rPh>
    <phoneticPr fontId="4"/>
  </si>
  <si>
    <t>市立小諸</t>
    <rPh sb="0" eb="2">
      <t>シリツ</t>
    </rPh>
    <rPh sb="2" eb="4">
      <t>コモロ</t>
    </rPh>
    <phoneticPr fontId="4"/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</si>
  <si>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</si>
  <si>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</si>
  <si>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駒ケ根市立</t>
    <rPh sb="0" eb="3">
      <t>コマガネ</t>
    </rPh>
    <rPh sb="3" eb="5">
      <t>シリツ</t>
    </rPh>
    <phoneticPr fontId="4"/>
  </si>
  <si>
    <t>東伊那分館</t>
    <rPh sb="0" eb="1">
      <t>ヒガシ</t>
    </rPh>
    <rPh sb="1" eb="3">
      <t>イナ</t>
    </rPh>
    <rPh sb="3" eb="5">
      <t>ブンカン</t>
    </rPh>
    <phoneticPr fontId="4"/>
  </si>
  <si>
    <t>中沢分館</t>
    <rPh sb="0" eb="2">
      <t>ナカザワ</t>
    </rPh>
    <rPh sb="2" eb="4">
      <t>ブンカン</t>
    </rPh>
    <phoneticPr fontId="4"/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</si>
  <si>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</si>
  <si>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</si>
  <si>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西部分館</t>
    <rPh sb="0" eb="2">
      <t>セイブ</t>
    </rPh>
    <rPh sb="2" eb="3">
      <t>ブン</t>
    </rPh>
    <rPh sb="3" eb="4">
      <t>カン</t>
    </rPh>
    <phoneticPr fontId="4"/>
  </si>
  <si>
    <t>豊田分館</t>
    <rPh sb="0" eb="2">
      <t>トヨダ</t>
    </rPh>
    <rPh sb="2" eb="3">
      <t>ブン</t>
    </rPh>
    <rPh sb="3" eb="4">
      <t>カン</t>
    </rPh>
    <phoneticPr fontId="4"/>
  </si>
  <si>
    <t>市立大町</t>
    <rPh sb="0" eb="2">
      <t>シリツ</t>
    </rPh>
    <rPh sb="2" eb="4">
      <t>オオマチ</t>
    </rPh>
    <phoneticPr fontId="4"/>
  </si>
  <si>
    <t>市立大町</t>
    <rPh sb="0" eb="1">
      <t>シ</t>
    </rPh>
    <rPh sb="1" eb="2">
      <t>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</si>
  <si>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</si>
  <si>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市立飯山</t>
    <rPh sb="0" eb="1">
      <t>シ</t>
    </rPh>
    <rPh sb="1" eb="2">
      <t>リツ</t>
    </rPh>
    <rPh sb="2" eb="4">
      <t>イイヤマ</t>
    </rPh>
    <phoneticPr fontId="4"/>
  </si>
  <si>
    <t>茅野市</t>
    <rPh sb="0" eb="3">
      <t>チノシリツ</t>
    </rPh>
    <phoneticPr fontId="4"/>
  </si>
  <si>
    <t>茅野市</t>
    <rPh sb="0" eb="3">
      <t>チノシ</t>
    </rPh>
    <phoneticPr fontId="4"/>
  </si>
  <si>
    <t>塩尻市立</t>
    <rPh sb="0" eb="4">
      <t>シオジリシリツ</t>
    </rPh>
    <phoneticPr fontId="4"/>
  </si>
  <si>
    <t>塩尻市立</t>
    <rPh sb="0" eb="3">
      <t>シオジリシ</t>
    </rPh>
    <rPh sb="3" eb="4">
      <t>リツ</t>
    </rPh>
    <phoneticPr fontId="4"/>
  </si>
  <si>
    <t>広丘分館</t>
    <rPh sb="0" eb="2">
      <t>ヒロオカ</t>
    </rPh>
    <rPh sb="2" eb="4">
      <t>ブンカン</t>
    </rPh>
    <phoneticPr fontId="4"/>
  </si>
  <si>
    <t>広丘分館</t>
    <rPh sb="0" eb="2">
      <t>ヒロオカ</t>
    </rPh>
    <rPh sb="2" eb="3">
      <t>ブン</t>
    </rPh>
    <rPh sb="3" eb="4">
      <t>カン</t>
    </rPh>
    <phoneticPr fontId="4"/>
  </si>
  <si>
    <t>北小野分館</t>
    <rPh sb="0" eb="1">
      <t>キタ</t>
    </rPh>
    <rPh sb="1" eb="3">
      <t>オノ</t>
    </rPh>
    <rPh sb="3" eb="5">
      <t>ブンカン</t>
    </rPh>
    <phoneticPr fontId="4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</si>
  <si>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4"/>
  </si>
  <si>
    <t>片丘分館</t>
    <rPh sb="0" eb="1">
      <t>カタオカ</t>
    </rPh>
    <rPh sb="1" eb="2">
      <t>オカ</t>
    </rPh>
    <rPh sb="2" eb="4">
      <t>ブンカン</t>
    </rPh>
    <phoneticPr fontId="4"/>
  </si>
  <si>
    <t>片丘分館</t>
    <rPh sb="0" eb="2">
      <t>カタオカ</t>
    </rPh>
    <rPh sb="2" eb="4">
      <t>ブンカン</t>
    </rPh>
    <phoneticPr fontId="4"/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</si>
  <si>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</si>
  <si>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4"/>
  </si>
  <si>
    <t>宗賀分館</t>
    <rPh sb="0" eb="1">
      <t>ソウ</t>
    </rPh>
    <rPh sb="1" eb="2">
      <t>ガ</t>
    </rPh>
    <rPh sb="2" eb="4">
      <t>ブンカン</t>
    </rPh>
    <phoneticPr fontId="4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</si>
  <si>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4"/>
  </si>
  <si>
    <t>洗馬分館</t>
    <rPh sb="0" eb="1">
      <t>セバ</t>
    </rPh>
    <rPh sb="1" eb="2">
      <t>ウマ</t>
    </rPh>
    <rPh sb="2" eb="4">
      <t>ブンカン</t>
    </rPh>
    <phoneticPr fontId="4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</si>
  <si>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4"/>
  </si>
  <si>
    <t>吉田分館</t>
    <rPh sb="0" eb="2">
      <t>ヨシダ</t>
    </rPh>
    <rPh sb="2" eb="4">
      <t>ブンカン</t>
    </rPh>
    <phoneticPr fontId="4"/>
  </si>
  <si>
    <t>吉田分館</t>
    <rPh sb="0" eb="2">
      <t>ヨシダ</t>
    </rPh>
    <rPh sb="2" eb="3">
      <t>ブン</t>
    </rPh>
    <rPh sb="3" eb="4">
      <t>カン</t>
    </rPh>
    <phoneticPr fontId="4"/>
  </si>
  <si>
    <t>楢川分館</t>
    <rPh sb="0" eb="2">
      <t>ナラカワ</t>
    </rPh>
    <rPh sb="2" eb="4">
      <t>ブンカン</t>
    </rPh>
    <phoneticPr fontId="4"/>
  </si>
  <si>
    <t>楢川分館</t>
    <rPh sb="0" eb="2">
      <t>ナラカワ</t>
    </rPh>
    <rPh sb="2" eb="3">
      <t>ブン</t>
    </rPh>
    <rPh sb="3" eb="4">
      <t>カン</t>
    </rPh>
    <phoneticPr fontId="4"/>
  </si>
  <si>
    <t>佐久市立中央</t>
    <rPh sb="0" eb="4">
      <t>サクシリツ</t>
    </rPh>
    <rPh sb="4" eb="6">
      <t>チュウオウ</t>
    </rPh>
    <phoneticPr fontId="4"/>
  </si>
  <si>
    <t>佐久市中央</t>
    <rPh sb="0" eb="3">
      <t>サクシ</t>
    </rPh>
    <rPh sb="3" eb="5">
      <t>チュウオウ</t>
    </rPh>
    <phoneticPr fontId="4"/>
  </si>
  <si>
    <t>サングリモ中込</t>
    <rPh sb="5" eb="7">
      <t>ナカゴミ</t>
    </rPh>
    <phoneticPr fontId="4"/>
  </si>
  <si>
    <t>佐久市立臼田</t>
    <rPh sb="0" eb="4">
      <t>サクシリツ</t>
    </rPh>
    <rPh sb="4" eb="6">
      <t>ウスダ</t>
    </rPh>
    <phoneticPr fontId="4"/>
  </si>
  <si>
    <t>佐久市立臼田</t>
    <rPh sb="0" eb="3">
      <t>サクシ</t>
    </rPh>
    <rPh sb="3" eb="4">
      <t>リツ</t>
    </rPh>
    <rPh sb="4" eb="6">
      <t>ウスダ</t>
    </rPh>
    <phoneticPr fontId="4"/>
  </si>
  <si>
    <t>佐久市立浅科</t>
    <rPh sb="0" eb="4">
      <t>サクシリツ</t>
    </rPh>
    <rPh sb="4" eb="6">
      <t>アサシナ</t>
    </rPh>
    <phoneticPr fontId="4"/>
  </si>
  <si>
    <t>佐久市立浅科</t>
    <rPh sb="0" eb="3">
      <t>サクシ</t>
    </rPh>
    <rPh sb="3" eb="4">
      <t>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</si>
  <si>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</si>
  <si>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佐久市立望月</t>
    <rPh sb="0" eb="3">
      <t>サクシ</t>
    </rPh>
    <rPh sb="3" eb="4">
      <t>リツ</t>
    </rPh>
    <rPh sb="4" eb="6">
      <t>モチヅキ</t>
    </rPh>
    <phoneticPr fontId="4"/>
  </si>
  <si>
    <t>千曲市立更埴</t>
    <rPh sb="0" eb="2">
      <t>チクマ</t>
    </rPh>
    <rPh sb="2" eb="4">
      <t>シリツ</t>
    </rPh>
    <rPh sb="4" eb="6">
      <t>コウショク</t>
    </rPh>
    <phoneticPr fontId="4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</si>
  <si>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</si>
  <si>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</si>
  <si>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4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</si>
  <si>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</si>
  <si>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4"/>
  </si>
  <si>
    <t>東御市立</t>
    <rPh sb="0" eb="1">
      <t>トウ</t>
    </rPh>
    <rPh sb="1" eb="2">
      <t>オン</t>
    </rPh>
    <rPh sb="2" eb="4">
      <t>サクシリツ</t>
    </rPh>
    <phoneticPr fontId="4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</si>
  <si>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4"/>
  </si>
  <si>
    <t>安曇野市中央</t>
    <rPh sb="4" eb="6">
      <t>チュウオウ</t>
    </rPh>
    <phoneticPr fontId="4"/>
  </si>
  <si>
    <t>安曇野市中央</t>
    <rPh sb="0" eb="3">
      <t>アズミノ</t>
    </rPh>
    <rPh sb="3" eb="4">
      <t>シ</t>
    </rPh>
    <rPh sb="4" eb="6">
      <t>チュウオウ</t>
    </rPh>
    <phoneticPr fontId="4"/>
  </si>
  <si>
    <t>豊科</t>
  </si>
  <si>
    <t>三郷</t>
  </si>
  <si>
    <t>堀金</t>
  </si>
  <si>
    <t>明科</t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</si>
  <si>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</si>
  <si>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</t>
    <rPh sb="0" eb="2">
      <t>サク</t>
    </rPh>
    <rPh sb="2" eb="3">
      <t>ホ</t>
    </rPh>
    <rPh sb="3" eb="4">
      <t>マチ</t>
    </rPh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</si>
  <si>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</si>
  <si>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軽井沢町立</t>
    <rPh sb="0" eb="3">
      <t>カルイザワ</t>
    </rPh>
    <rPh sb="3" eb="5">
      <t>チョウリツ</t>
    </rPh>
    <phoneticPr fontId="4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</si>
  <si>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</si>
  <si>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</si>
  <si>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御代田町立</t>
    <rPh sb="0" eb="3">
      <t>ミヨタ</t>
    </rPh>
    <rPh sb="3" eb="5">
      <t>チョウリツ</t>
    </rPh>
    <phoneticPr fontId="4"/>
  </si>
  <si>
    <t>下諏訪町立</t>
    <rPh sb="0" eb="3">
      <t>シモスワ</t>
    </rPh>
    <rPh sb="3" eb="5">
      <t>マチリツ</t>
    </rPh>
    <phoneticPr fontId="4"/>
  </si>
  <si>
    <t>下諏訪町立</t>
    <rPh sb="0" eb="4">
      <t>シモスワマチ</t>
    </rPh>
    <rPh sb="4" eb="5">
      <t>リツ</t>
    </rPh>
    <phoneticPr fontId="4"/>
  </si>
  <si>
    <t>富士見町</t>
    <rPh sb="0" eb="4">
      <t>フジミマチ</t>
    </rPh>
    <phoneticPr fontId="4"/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</si>
  <si>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</si>
  <si>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辰野町立辰野</t>
    <rPh sb="0" eb="3">
      <t>タツノマチ</t>
    </rPh>
    <rPh sb="3" eb="4">
      <t>リツ</t>
    </rPh>
    <rPh sb="4" eb="6">
      <t>タツノ</t>
    </rPh>
    <phoneticPr fontId="4"/>
  </si>
  <si>
    <t>辰野町立小野　</t>
    <rPh sb="0" eb="2">
      <t>タツノ</t>
    </rPh>
    <rPh sb="2" eb="4">
      <t>チョウリツ</t>
    </rPh>
    <rPh sb="4" eb="6">
      <t>オノ</t>
    </rPh>
    <phoneticPr fontId="4"/>
  </si>
  <si>
    <t>小野図書館</t>
    <rPh sb="0" eb="2">
      <t>オノ</t>
    </rPh>
    <rPh sb="2" eb="4">
      <t>トショ</t>
    </rPh>
    <rPh sb="4" eb="5">
      <t>カン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</si>
  <si>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</si>
  <si>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</si>
  <si>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松川町</t>
    <rPh sb="0" eb="3">
      <t>マツカワマチ</t>
    </rPh>
    <phoneticPr fontId="4"/>
  </si>
  <si>
    <t>高森町立</t>
    <rPh sb="0" eb="2">
      <t>タカモリ</t>
    </rPh>
    <rPh sb="2" eb="4">
      <t>マチリツ</t>
    </rPh>
    <phoneticPr fontId="4"/>
  </si>
  <si>
    <t>高森町立</t>
    <rPh sb="0" eb="3">
      <t>タカモリマチ</t>
    </rPh>
    <rPh sb="3" eb="4">
      <t>リツ</t>
    </rPh>
    <phoneticPr fontId="4"/>
  </si>
  <si>
    <t>阿南町立</t>
    <rPh sb="0" eb="2">
      <t>アナン</t>
    </rPh>
    <rPh sb="2" eb="4">
      <t>マチリツ</t>
    </rPh>
    <phoneticPr fontId="4"/>
  </si>
  <si>
    <t>阿南町立</t>
    <rPh sb="0" eb="3">
      <t>アナンチョウ</t>
    </rPh>
    <rPh sb="3" eb="4">
      <t>リツ</t>
    </rPh>
    <phoneticPr fontId="4"/>
  </si>
  <si>
    <t>池田町</t>
    <rPh sb="0" eb="2">
      <t>イケダ</t>
    </rPh>
    <rPh sb="2" eb="3">
      <t>マチリツ</t>
    </rPh>
    <phoneticPr fontId="4"/>
  </si>
  <si>
    <t>池田町</t>
    <rPh sb="0" eb="2">
      <t>イケダ</t>
    </rPh>
    <rPh sb="2" eb="3">
      <t>チョウ</t>
    </rPh>
    <phoneticPr fontId="4"/>
  </si>
  <si>
    <t>坂城町立</t>
    <rPh sb="0" eb="2">
      <t>サカキ</t>
    </rPh>
    <rPh sb="2" eb="4">
      <t>マチリツ</t>
    </rPh>
    <phoneticPr fontId="4"/>
  </si>
  <si>
    <t>坂城町立</t>
    <rPh sb="0" eb="3">
      <t>サカキマチ</t>
    </rPh>
    <rPh sb="3" eb="4">
      <t>リツ</t>
    </rPh>
    <phoneticPr fontId="4"/>
  </si>
  <si>
    <t>小布施町立</t>
    <rPh sb="0" eb="3">
      <t>オブセ</t>
    </rPh>
    <rPh sb="3" eb="5">
      <t>マチリツ</t>
    </rPh>
    <phoneticPr fontId="4"/>
  </si>
  <si>
    <t>小布施町立</t>
    <rPh sb="0" eb="3">
      <t>オブセ</t>
    </rPh>
    <rPh sb="3" eb="5">
      <t>チョウリツ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</si>
  <si>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</si>
  <si>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</si>
  <si>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</si>
  <si>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南牧村</t>
    <rPh sb="0" eb="3">
      <t>ミナミマキムラ</t>
    </rPh>
    <phoneticPr fontId="4"/>
  </si>
  <si>
    <t>南相木村立ふれあい</t>
    <rPh sb="0" eb="4">
      <t>ミナミマキムラ</t>
    </rPh>
    <rPh sb="4" eb="5">
      <t>リツ</t>
    </rPh>
    <phoneticPr fontId="4"/>
  </si>
  <si>
    <t>南相木村立</t>
    <rPh sb="0" eb="4">
      <t>ミナミアイキムラ</t>
    </rPh>
    <rPh sb="4" eb="5">
      <t>リツ</t>
    </rPh>
    <phoneticPr fontId="4"/>
  </si>
  <si>
    <t>青木村</t>
    <rPh sb="0" eb="2">
      <t>アオキ</t>
    </rPh>
    <rPh sb="2" eb="3">
      <t>ムラ</t>
    </rPh>
    <phoneticPr fontId="4"/>
  </si>
  <si>
    <t>青木村</t>
    <rPh sb="0" eb="3">
      <t>アオキムラ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</si>
  <si>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</si>
  <si>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</si>
  <si>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南箕輪村</t>
    <rPh sb="0" eb="4">
      <t>ミナミミノワムラ</t>
    </rPh>
    <phoneticPr fontId="4"/>
  </si>
  <si>
    <t>中川村</t>
    <rPh sb="0" eb="3">
      <t>ナカガワムラ</t>
    </rPh>
    <phoneticPr fontId="4"/>
  </si>
  <si>
    <t>宮田村</t>
    <rPh sb="0" eb="2">
      <t>ミヤタ</t>
    </rPh>
    <rPh sb="2" eb="3">
      <t>ムラ</t>
    </rPh>
    <phoneticPr fontId="4"/>
  </si>
  <si>
    <t>宮田村</t>
    <rPh sb="0" eb="3">
      <t>ミヤダムラ</t>
    </rPh>
    <phoneticPr fontId="4"/>
  </si>
  <si>
    <t>根羽村立</t>
    <rPh sb="0" eb="2">
      <t>ネバ</t>
    </rPh>
    <rPh sb="2" eb="3">
      <t>ムラ</t>
    </rPh>
    <rPh sb="3" eb="4">
      <t>マチリツ</t>
    </rPh>
    <phoneticPr fontId="4"/>
  </si>
  <si>
    <t>根羽村立</t>
    <rPh sb="0" eb="3">
      <t>ネバムラ</t>
    </rPh>
    <rPh sb="3" eb="4">
      <t>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</si>
  <si>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</si>
  <si>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下條村立</t>
    <rPh sb="0" eb="3">
      <t>シモジョウムラ</t>
    </rPh>
    <rPh sb="3" eb="4">
      <t>リツ</t>
    </rPh>
    <phoneticPr fontId="4"/>
  </si>
  <si>
    <t>天龍村</t>
    <rPh sb="0" eb="2">
      <t>テンリュウ</t>
    </rPh>
    <rPh sb="2" eb="3">
      <t>ムラ</t>
    </rPh>
    <phoneticPr fontId="4"/>
  </si>
  <si>
    <t>天龍村</t>
    <rPh sb="0" eb="3">
      <t>テンリュウムラ</t>
    </rPh>
    <phoneticPr fontId="4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</si>
  <si>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</si>
  <si>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</si>
  <si>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豊丘村</t>
    <rPh sb="0" eb="2">
      <t>トヨオカ</t>
    </rPh>
    <rPh sb="2" eb="3">
      <t>ムラ</t>
    </rPh>
    <phoneticPr fontId="4"/>
  </si>
  <si>
    <t>豊丘村</t>
    <rPh sb="0" eb="3">
      <t>トヨオカムラ</t>
    </rPh>
    <phoneticPr fontId="4"/>
  </si>
  <si>
    <t>山形村</t>
    <rPh sb="0" eb="2">
      <t>ヤマガタ</t>
    </rPh>
    <rPh sb="2" eb="3">
      <t>ムラ</t>
    </rPh>
    <phoneticPr fontId="4"/>
  </si>
  <si>
    <t>山形村</t>
    <rPh sb="0" eb="3">
      <t>ヤマガタムラ</t>
    </rPh>
    <phoneticPr fontId="4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</si>
  <si>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</si>
  <si>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村立朝日村</t>
    <rPh sb="0" eb="2">
      <t>ソンリツ</t>
    </rPh>
    <rPh sb="2" eb="5">
      <t>アサヒムラ</t>
    </rPh>
    <phoneticPr fontId="4"/>
  </si>
  <si>
    <t>筑北村</t>
    <rPh sb="0" eb="1">
      <t>チク</t>
    </rPh>
    <rPh sb="1" eb="3">
      <t>キタムラ</t>
    </rPh>
    <phoneticPr fontId="4"/>
  </si>
  <si>
    <t>筑北村</t>
    <rPh sb="0" eb="1">
      <t>チク</t>
    </rPh>
    <rPh sb="1" eb="2">
      <t>ホク</t>
    </rPh>
    <rPh sb="2" eb="3">
      <t>ムラ</t>
    </rPh>
    <phoneticPr fontId="4"/>
  </si>
  <si>
    <t>松川村</t>
    <rPh sb="0" eb="2">
      <t>マツカワ</t>
    </rPh>
    <rPh sb="2" eb="3">
      <t>ムラ</t>
    </rPh>
    <phoneticPr fontId="4"/>
  </si>
  <si>
    <t>松川村</t>
    <rPh sb="0" eb="3">
      <t>マツカワムラ</t>
    </rPh>
    <phoneticPr fontId="4"/>
  </si>
  <si>
    <t>白馬村</t>
    <rPh sb="0" eb="3">
      <t>ハクバムラ</t>
    </rPh>
    <phoneticPr fontId="4"/>
  </si>
  <si>
    <t>小谷村</t>
    <rPh sb="0" eb="3">
      <t>オタリムラ</t>
    </rPh>
    <phoneticPr fontId="4"/>
  </si>
  <si>
    <t>合計</t>
    <rPh sb="0" eb="2">
      <t>ゴウケイ</t>
    </rPh>
    <phoneticPr fontId="4"/>
  </si>
  <si>
    <t>※ 人口１人当蔵書冊数＝蔵書冊数/奉仕対象人口</t>
    <rPh sb="2" eb="4">
      <t>ジンコウ</t>
    </rPh>
    <rPh sb="5" eb="6">
      <t>ニン</t>
    </rPh>
    <rPh sb="6" eb="7">
      <t>ア</t>
    </rPh>
    <rPh sb="7" eb="9">
      <t>ゾウショ</t>
    </rPh>
    <rPh sb="9" eb="11">
      <t>サッスウ</t>
    </rPh>
    <rPh sb="12" eb="14">
      <t>ゾウショ</t>
    </rPh>
    <rPh sb="14" eb="16">
      <t>サッスウ</t>
    </rPh>
    <rPh sb="17" eb="19">
      <t>ホウシ</t>
    </rPh>
    <rPh sb="19" eb="21">
      <t>タイショウ</t>
    </rPh>
    <rPh sb="21" eb="23">
      <t>ジンコウ</t>
    </rPh>
    <phoneticPr fontId="4"/>
  </si>
  <si>
    <t>※合計の数値は、県全体の図書館の蔵書数/県人口</t>
    <rPh sb="1" eb="3">
      <t>ゴウケイ</t>
    </rPh>
    <rPh sb="4" eb="6">
      <t>スウチ</t>
    </rPh>
    <rPh sb="8" eb="9">
      <t>ケン</t>
    </rPh>
    <rPh sb="9" eb="11">
      <t>ゼンタイ</t>
    </rPh>
    <rPh sb="12" eb="15">
      <t>トショカン</t>
    </rPh>
    <rPh sb="16" eb="18">
      <t>ゾウショ</t>
    </rPh>
    <rPh sb="18" eb="19">
      <t>スウ</t>
    </rPh>
    <rPh sb="20" eb="21">
      <t>ケン</t>
    </rPh>
    <rPh sb="21" eb="23">
      <t>ジンコウ</t>
    </rPh>
    <phoneticPr fontId="4"/>
  </si>
  <si>
    <t>小海町</t>
    <rPh sb="0" eb="3">
      <t>コウミマチ</t>
    </rPh>
    <phoneticPr fontId="4"/>
  </si>
  <si>
    <t>阿智村</t>
    <rPh sb="0" eb="3">
      <t>アチムラ</t>
    </rPh>
    <phoneticPr fontId="4"/>
  </si>
  <si>
    <t>ライブラリー８２</t>
    <phoneticPr fontId="4"/>
  </si>
  <si>
    <t>‐</t>
    <phoneticPr fontId="3"/>
  </si>
  <si>
    <t>ライブラリー８２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</si>
</sst>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_);[Red]\(0\)"/>
    <numFmt numFmtId="177" formatCode="#,##0_ ;[Red]\-#,##0\ "/>
    <numFmt numFmtId="178" formatCode="#,##0_);[Red]\(#,##0\)"/>
    <numFmt numFmtId="179" formatCode="0_ "/>
    <numFmt numFmtId="180" formatCode="0_ ;[Red]\-0\ "/>
    <numFmt numFmtId="181" formatCode="0.0_);[Red]\(0.0\)"/>
    <numFmt numFmtId="182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b/>
      <sz val="8"/>
      <color theme="0"/>
      <name val="ＭＳ Ｐ明朝"/>
      <family val="1"/>
      <charset val="128"/>
    </font>
    <font>
      <sz val="8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 applyFill="0" applyProtection="0"/>
    <xf numFmtId="38" fontId="1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</cellStyleXfs>
  <cellXfs count="186">
    <xf numFmtId="0" fontId="0" fillId="0" borderId="0" xfId="0"/>
    <xf numFmtId="38" fontId="2" fillId="0" borderId="0" xfId="1" applyFont="1" applyAlignment="1">
      <alignment vertical="center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 vertical="center"/>
    </xf>
    <xf numFmtId="176" fontId="5" fillId="0" borderId="0" xfId="1" applyNumberFormat="1" applyFont="1" applyFill="1" applyAlignment="1">
      <alignment horizontal="right"/>
    </xf>
    <xf numFmtId="38" fontId="5" fillId="0" borderId="0" xfId="1" applyFont="1" applyFill="1"/>
    <xf numFmtId="177" fontId="6" fillId="0" borderId="0" xfId="1" applyNumberFormat="1" applyFont="1" applyFill="1" applyBorder="1" applyAlignment="1">
      <alignment horizontal="right"/>
    </xf>
    <xf numFmtId="0" fontId="6" fillId="0" borderId="0" xfId="0" applyFont="1" applyBorder="1"/>
    <xf numFmtId="0" fontId="5" fillId="0" borderId="0" xfId="0" applyFont="1"/>
    <xf numFmtId="0" fontId="7" fillId="0" borderId="0" xfId="2" applyFont="1" applyBorder="1"/>
    <xf numFmtId="0" fontId="1" fillId="0" borderId="0" xfId="2"/>
    <xf numFmtId="38" fontId="5" fillId="0" borderId="7" xfId="1" applyFont="1" applyFill="1" applyBorder="1" applyAlignment="1">
      <alignment horizontal="right" vertical="top"/>
    </xf>
    <xf numFmtId="38" fontId="5" fillId="0" borderId="8" xfId="1" applyFont="1" applyFill="1" applyBorder="1" applyAlignment="1">
      <alignment horizontal="right" vertical="top"/>
    </xf>
    <xf numFmtId="38" fontId="5" fillId="0" borderId="7" xfId="1" applyFont="1" applyFill="1" applyBorder="1" applyAlignment="1">
      <alignment horizontal="center" vertical="top"/>
    </xf>
    <xf numFmtId="38" fontId="5" fillId="0" borderId="8" xfId="1" applyFont="1" applyFill="1" applyBorder="1" applyAlignment="1">
      <alignment horizontal="center" vertical="top"/>
    </xf>
    <xf numFmtId="38" fontId="9" fillId="0" borderId="14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19" xfId="1" applyFont="1" applyFill="1" applyBorder="1" applyAlignment="1">
      <alignment horizontal="right" vertical="center"/>
    </xf>
    <xf numFmtId="176" fontId="9" fillId="0" borderId="19" xfId="1" applyNumberFormat="1" applyFont="1" applyFill="1" applyBorder="1" applyAlignment="1">
      <alignment horizontal="right" vertical="center"/>
    </xf>
    <xf numFmtId="178" fontId="5" fillId="0" borderId="20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22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178" fontId="5" fillId="0" borderId="23" xfId="0" applyNumberFormat="1" applyFont="1" applyBorder="1" applyAlignment="1">
      <alignment horizontal="right" vertical="center"/>
    </xf>
    <xf numFmtId="179" fontId="5" fillId="0" borderId="19" xfId="1" applyNumberFormat="1" applyFont="1" applyFill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180" fontId="5" fillId="0" borderId="3" xfId="0" applyNumberFormat="1" applyFont="1" applyBorder="1" applyAlignment="1">
      <alignment horizontal="right" vertical="center"/>
    </xf>
    <xf numFmtId="181" fontId="5" fillId="0" borderId="3" xfId="0" applyNumberFormat="1" applyFont="1" applyBorder="1" applyAlignment="1">
      <alignment horizontal="right" vertical="center"/>
    </xf>
    <xf numFmtId="178" fontId="5" fillId="0" borderId="2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178" fontId="5" fillId="0" borderId="23" xfId="0" applyNumberFormat="1" applyFont="1" applyFill="1" applyBorder="1" applyAlignment="1">
      <alignment horizontal="right" vertical="center"/>
    </xf>
    <xf numFmtId="0" fontId="5" fillId="0" borderId="5" xfId="3" applyFont="1" applyBorder="1" applyAlignment="1" applyProtection="1">
      <alignment horizontal="distributed" vertical="center"/>
      <protection locked="0"/>
    </xf>
    <xf numFmtId="0" fontId="5" fillId="0" borderId="3" xfId="3" applyFont="1" applyBorder="1" applyAlignment="1" applyProtection="1">
      <alignment horizontal="distributed" vertical="center" justifyLastLine="1" shrinkToFit="1"/>
      <protection locked="0"/>
    </xf>
    <xf numFmtId="0" fontId="5" fillId="0" borderId="4" xfId="3" applyFont="1" applyBorder="1" applyAlignment="1" applyProtection="1">
      <alignment horizontal="distributed" vertical="center" justifyLastLine="1" shrinkToFit="1"/>
      <protection locked="0"/>
    </xf>
    <xf numFmtId="0" fontId="5" fillId="0" borderId="9" xfId="3" applyFont="1" applyBorder="1" applyAlignment="1" applyProtection="1">
      <alignment horizontal="distributed" vertical="center"/>
      <protection locked="0"/>
    </xf>
    <xf numFmtId="0" fontId="5" fillId="0" borderId="2" xfId="3" applyFont="1" applyBorder="1" applyAlignment="1" applyProtection="1">
      <alignment horizontal="distributed" vertical="center" justifyLastLine="1" shrinkToFit="1"/>
      <protection locked="0"/>
    </xf>
    <xf numFmtId="0" fontId="5" fillId="0" borderId="19" xfId="3" applyFont="1" applyBorder="1" applyAlignment="1" applyProtection="1">
      <alignment horizontal="distributed" vertical="center"/>
      <protection locked="0"/>
    </xf>
    <xf numFmtId="0" fontId="5" fillId="0" borderId="2" xfId="3" applyFont="1" applyBorder="1" applyAlignment="1" applyProtection="1">
      <alignment horizontal="distributed" vertical="center" justifyLastLine="1"/>
      <protection locked="0"/>
    </xf>
    <xf numFmtId="0" fontId="5" fillId="0" borderId="3" xfId="3" applyFont="1" applyBorder="1" applyAlignment="1" applyProtection="1">
      <alignment horizontal="distributed" vertical="center" justifyLastLine="1"/>
      <protection locked="0"/>
    </xf>
    <xf numFmtId="0" fontId="5" fillId="0" borderId="4" xfId="3" applyFont="1" applyBorder="1" applyAlignment="1" applyProtection="1">
      <alignment horizontal="distributed" vertical="center" justifyLastLine="1"/>
      <protection locked="0"/>
    </xf>
    <xf numFmtId="0" fontId="5" fillId="0" borderId="4" xfId="3" applyFont="1" applyBorder="1" applyAlignment="1" applyProtection="1">
      <alignment horizontal="distributed" vertical="center"/>
      <protection locked="0"/>
    </xf>
    <xf numFmtId="0" fontId="5" fillId="0" borderId="3" xfId="3" applyFont="1" applyBorder="1" applyAlignment="1" applyProtection="1">
      <alignment horizontal="distributed" vertical="center"/>
      <protection locked="0"/>
    </xf>
    <xf numFmtId="178" fontId="5" fillId="0" borderId="20" xfId="0" applyNumberFormat="1" applyFont="1" applyFill="1" applyBorder="1" applyAlignment="1">
      <alignment horizontal="right" vertical="center" shrinkToFit="1"/>
    </xf>
    <xf numFmtId="0" fontId="5" fillId="0" borderId="9" xfId="3" applyFont="1" applyFill="1" applyBorder="1"/>
    <xf numFmtId="0" fontId="5" fillId="0" borderId="9" xfId="3" applyFont="1" applyBorder="1" applyAlignment="1" applyProtection="1">
      <alignment horizontal="distributed" vertical="center" justifyLastLine="1"/>
      <protection locked="0"/>
    </xf>
    <xf numFmtId="0" fontId="5" fillId="0" borderId="5" xfId="3" applyFont="1" applyFill="1" applyBorder="1"/>
    <xf numFmtId="0" fontId="5" fillId="0" borderId="14" xfId="3" applyFont="1" applyBorder="1" applyAlignment="1" applyProtection="1">
      <alignment horizontal="distributed" vertical="center"/>
      <protection locked="0"/>
    </xf>
    <xf numFmtId="0" fontId="5" fillId="0" borderId="3" xfId="3" applyFont="1" applyBorder="1" applyAlignment="1" applyProtection="1">
      <alignment vertical="center" shrinkToFit="1"/>
      <protection locked="0"/>
    </xf>
    <xf numFmtId="0" fontId="5" fillId="0" borderId="3" xfId="3" applyFont="1" applyBorder="1" applyAlignment="1">
      <alignment horizontal="distributed" vertical="center"/>
    </xf>
    <xf numFmtId="0" fontId="5" fillId="0" borderId="9" xfId="3" applyFont="1" applyBorder="1" applyAlignment="1" applyProtection="1">
      <alignment vertical="center"/>
      <protection locked="0"/>
    </xf>
    <xf numFmtId="0" fontId="5" fillId="0" borderId="8" xfId="3" applyFont="1" applyBorder="1" applyAlignment="1" applyProtection="1">
      <alignment horizontal="distributed" vertical="center"/>
      <protection locked="0"/>
    </xf>
    <xf numFmtId="0" fontId="5" fillId="0" borderId="19" xfId="3" applyFont="1" applyBorder="1" applyAlignment="1" applyProtection="1">
      <alignment vertical="center"/>
      <protection locked="0"/>
    </xf>
    <xf numFmtId="0" fontId="5" fillId="0" borderId="8" xfId="3" applyFont="1" applyBorder="1" applyAlignment="1">
      <alignment horizontal="distributed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5" fillId="0" borderId="10" xfId="0" applyNumberFormat="1" applyFont="1" applyFill="1" applyBorder="1" applyAlignment="1">
      <alignment horizontal="right" vertical="center"/>
    </xf>
    <xf numFmtId="178" fontId="5" fillId="0" borderId="24" xfId="0" applyNumberFormat="1" applyFont="1" applyFill="1" applyBorder="1" applyAlignment="1">
      <alignment horizontal="right" vertical="center"/>
    </xf>
    <xf numFmtId="178" fontId="5" fillId="0" borderId="25" xfId="0" applyNumberFormat="1" applyFont="1" applyFill="1" applyBorder="1" applyAlignment="1">
      <alignment horizontal="right" vertical="center"/>
    </xf>
    <xf numFmtId="178" fontId="5" fillId="0" borderId="26" xfId="0" applyNumberFormat="1" applyFont="1" applyFill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180" fontId="5" fillId="0" borderId="4" xfId="0" applyNumberFormat="1" applyFont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8" fontId="5" fillId="0" borderId="14" xfId="0" applyNumberFormat="1" applyFont="1" applyFill="1" applyBorder="1" applyAlignment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27" xfId="0" applyNumberFormat="1" applyFont="1" applyFill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180" fontId="5" fillId="0" borderId="19" xfId="0" applyNumberFormat="1" applyFont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/>
    </xf>
    <xf numFmtId="38" fontId="5" fillId="0" borderId="20" xfId="1" applyFont="1" applyFill="1" applyBorder="1" applyAlignment="1">
      <alignment horizontal="right" vertical="center"/>
    </xf>
    <xf numFmtId="180" fontId="5" fillId="0" borderId="20" xfId="0" applyNumberFormat="1" applyFont="1" applyFill="1" applyBorder="1" applyAlignment="1">
      <alignment horizontal="right" vertical="center"/>
    </xf>
    <xf numFmtId="180" fontId="5" fillId="0" borderId="3" xfId="0" applyNumberFormat="1" applyFont="1" applyFill="1" applyBorder="1" applyAlignment="1">
      <alignment horizontal="right" vertical="center"/>
    </xf>
    <xf numFmtId="178" fontId="5" fillId="0" borderId="28" xfId="0" applyNumberFormat="1" applyFont="1" applyFill="1" applyBorder="1" applyAlignment="1">
      <alignment horizontal="right" vertical="center"/>
    </xf>
    <xf numFmtId="178" fontId="5" fillId="0" borderId="15" xfId="0" applyNumberFormat="1" applyFont="1" applyFill="1" applyBorder="1" applyAlignment="1">
      <alignment horizontal="right" vertical="center"/>
    </xf>
    <xf numFmtId="178" fontId="5" fillId="0" borderId="29" xfId="0" applyNumberFormat="1" applyFont="1" applyFill="1" applyBorder="1" applyAlignment="1">
      <alignment horizontal="right" vertical="center"/>
    </xf>
    <xf numFmtId="178" fontId="5" fillId="0" borderId="31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33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38" fontId="5" fillId="0" borderId="30" xfId="1" applyFont="1" applyBorder="1" applyAlignment="1">
      <alignment horizontal="right" vertical="center"/>
    </xf>
    <xf numFmtId="180" fontId="5" fillId="0" borderId="30" xfId="0" applyNumberFormat="1" applyFont="1" applyBorder="1" applyAlignment="1">
      <alignment horizontal="right" vertical="center"/>
    </xf>
    <xf numFmtId="181" fontId="5" fillId="0" borderId="35" xfId="0" applyNumberFormat="1" applyFont="1" applyBorder="1" applyAlignment="1">
      <alignment horizontal="right" vertical="center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79" fontId="5" fillId="0" borderId="37" xfId="1" applyNumberFormat="1" applyFont="1" applyFill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178" fontId="5" fillId="0" borderId="15" xfId="0" applyNumberFormat="1" applyFont="1" applyBorder="1" applyAlignment="1">
      <alignment horizontal="right" vertical="center" shrinkToFit="1"/>
    </xf>
    <xf numFmtId="181" fontId="5" fillId="0" borderId="19" xfId="0" applyNumberFormat="1" applyFont="1" applyBorder="1" applyAlignment="1">
      <alignment horizontal="right" vertical="center" shrinkToFit="1"/>
    </xf>
    <xf numFmtId="177" fontId="6" fillId="0" borderId="0" xfId="0" applyNumberFormat="1" applyFont="1" applyBorder="1" applyAlignment="1">
      <alignment horizontal="right"/>
    </xf>
    <xf numFmtId="0" fontId="5" fillId="0" borderId="0" xfId="2" applyFont="1"/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right"/>
    </xf>
    <xf numFmtId="38" fontId="5" fillId="0" borderId="0" xfId="1" applyFont="1" applyAlignment="1">
      <alignment horizontal="right"/>
    </xf>
    <xf numFmtId="176" fontId="5" fillId="0" borderId="0" xfId="0" applyNumberFormat="1" applyFont="1" applyAlignment="1">
      <alignment horizontal="right"/>
    </xf>
    <xf numFmtId="0" fontId="10" fillId="0" borderId="0" xfId="2" applyFont="1"/>
    <xf numFmtId="0" fontId="5" fillId="0" borderId="6" xfId="3" applyFont="1" applyBorder="1" applyAlignment="1" applyProtection="1">
      <alignment horizontal="distributed" vertical="center" justifyLastLine="1"/>
      <protection locked="0"/>
    </xf>
    <xf numFmtId="178" fontId="9" fillId="0" borderId="22" xfId="0" applyNumberFormat="1" applyFont="1" applyFill="1" applyBorder="1" applyAlignment="1">
      <alignment horizontal="right" vertical="center"/>
    </xf>
    <xf numFmtId="181" fontId="5" fillId="0" borderId="9" xfId="0" applyNumberFormat="1" applyFont="1" applyBorder="1" applyAlignment="1">
      <alignment vertical="center"/>
    </xf>
    <xf numFmtId="181" fontId="5" fillId="0" borderId="19" xfId="0" applyNumberFormat="1" applyFont="1" applyBorder="1" applyAlignment="1">
      <alignment vertical="center"/>
    </xf>
    <xf numFmtId="182" fontId="13" fillId="0" borderId="0" xfId="4" applyNumberFormat="1" applyFont="1" applyBorder="1" applyAlignment="1">
      <alignment horizontal="right" wrapText="1"/>
    </xf>
    <xf numFmtId="0" fontId="6" fillId="0" borderId="0" xfId="3" applyFont="1" applyBorder="1" applyAlignment="1" applyProtection="1">
      <alignment horizontal="distributed" vertical="center"/>
      <protection locked="0"/>
    </xf>
    <xf numFmtId="0" fontId="6" fillId="0" borderId="0" xfId="3" applyFont="1" applyBorder="1" applyAlignment="1" applyProtection="1">
      <alignment horizontal="distributed" vertical="center" shrinkToFit="1"/>
      <protection locked="0"/>
    </xf>
    <xf numFmtId="182" fontId="14" fillId="0" borderId="0" xfId="4" applyNumberFormat="1" applyFont="1" applyBorder="1" applyAlignment="1">
      <alignment horizontal="right" wrapText="1"/>
    </xf>
    <xf numFmtId="0" fontId="6" fillId="0" borderId="0" xfId="3" applyFont="1" applyBorder="1" applyAlignment="1" applyProtection="1">
      <alignment horizontal="distributed" vertical="center" justifyLastLine="1"/>
      <protection locked="0"/>
    </xf>
    <xf numFmtId="178" fontId="6" fillId="0" borderId="0" xfId="0" applyNumberFormat="1" applyFont="1" applyFill="1" applyBorder="1" applyAlignment="1">
      <alignment vertical="center"/>
    </xf>
    <xf numFmtId="0" fontId="6" fillId="0" borderId="0" xfId="3" applyFont="1" applyFill="1" applyBorder="1"/>
    <xf numFmtId="178" fontId="6" fillId="0" borderId="0" xfId="0" applyNumberFormat="1" applyFont="1" applyBorder="1"/>
    <xf numFmtId="0" fontId="6" fillId="0" borderId="0" xfId="3" applyFont="1" applyBorder="1" applyAlignment="1">
      <alignment horizontal="distributed" vertical="center"/>
    </xf>
    <xf numFmtId="0" fontId="6" fillId="0" borderId="0" xfId="3" applyFont="1" applyBorder="1" applyAlignment="1" applyProtection="1">
      <alignment vertical="center"/>
      <protection locked="0"/>
    </xf>
    <xf numFmtId="0" fontId="6" fillId="0" borderId="0" xfId="3" applyFont="1" applyFill="1" applyBorder="1" applyAlignment="1">
      <alignment horizontal="distributed" vertical="center"/>
    </xf>
    <xf numFmtId="177" fontId="6" fillId="0" borderId="0" xfId="2" applyNumberFormat="1" applyFont="1" applyBorder="1" applyAlignment="1">
      <alignment horizontal="right" vertical="center"/>
    </xf>
    <xf numFmtId="0" fontId="5" fillId="0" borderId="20" xfId="3" applyFont="1" applyFill="1" applyBorder="1" applyAlignment="1">
      <alignment horizontal="distributed" vertical="center"/>
    </xf>
    <xf numFmtId="0" fontId="5" fillId="0" borderId="8" xfId="3" applyFont="1" applyFill="1" applyBorder="1" applyAlignment="1">
      <alignment horizontal="distributed" vertical="center"/>
    </xf>
    <xf numFmtId="0" fontId="6" fillId="0" borderId="0" xfId="3" applyFont="1" applyBorder="1" applyAlignment="1" applyProtection="1">
      <alignment horizontal="distributed" vertical="center"/>
      <protection locked="0"/>
    </xf>
    <xf numFmtId="0" fontId="6" fillId="0" borderId="0" xfId="3" applyFont="1" applyBorder="1" applyAlignment="1">
      <alignment vertical="center"/>
    </xf>
    <xf numFmtId="0" fontId="5" fillId="0" borderId="29" xfId="3" applyFont="1" applyFill="1" applyBorder="1" applyAlignment="1">
      <alignment horizontal="distributed" vertical="center"/>
    </xf>
    <xf numFmtId="0" fontId="5" fillId="0" borderId="30" xfId="3" applyFont="1" applyFill="1" applyBorder="1" applyAlignment="1">
      <alignment horizontal="distributed" vertical="center"/>
    </xf>
    <xf numFmtId="0" fontId="5" fillId="0" borderId="20" xfId="3" applyFont="1" applyFill="1" applyBorder="1" applyAlignment="1">
      <alignment vertical="center" shrinkToFit="1"/>
    </xf>
    <xf numFmtId="0" fontId="5" fillId="0" borderId="8" xfId="3" applyFont="1" applyFill="1" applyBorder="1" applyAlignment="1">
      <alignment vertical="center" shrinkToFit="1"/>
    </xf>
    <xf numFmtId="0" fontId="6" fillId="0" borderId="0" xfId="3" applyFont="1" applyBorder="1" applyAlignment="1" applyProtection="1">
      <alignment horizontal="distributed" vertical="center" shrinkToFit="1"/>
      <protection locked="0"/>
    </xf>
    <xf numFmtId="0" fontId="5" fillId="0" borderId="20" xfId="3" applyFont="1" applyBorder="1" applyAlignment="1" applyProtection="1">
      <alignment horizontal="distributed" vertical="center" shrinkToFit="1"/>
      <protection locked="0"/>
    </xf>
    <xf numFmtId="0" fontId="5" fillId="0" borderId="8" xfId="3" applyFont="1" applyBorder="1" applyAlignment="1" applyProtection="1">
      <alignment horizontal="distributed" vertical="center" shrinkToFit="1"/>
      <protection locked="0"/>
    </xf>
    <xf numFmtId="0" fontId="5" fillId="0" borderId="20" xfId="3" applyFont="1" applyFill="1" applyBorder="1" applyAlignment="1">
      <alignment horizontal="distributed" vertical="center" shrinkToFit="1"/>
    </xf>
    <xf numFmtId="0" fontId="5" fillId="0" borderId="8" xfId="3" applyFont="1" applyFill="1" applyBorder="1" applyAlignment="1">
      <alignment horizontal="distributed" vertical="center" shrinkToFit="1"/>
    </xf>
    <xf numFmtId="0" fontId="5" fillId="0" borderId="7" xfId="3" applyFont="1" applyFill="1" applyBorder="1" applyAlignment="1">
      <alignment horizontal="distributed" vertical="center" shrinkToFit="1"/>
    </xf>
    <xf numFmtId="0" fontId="6" fillId="0" borderId="0" xfId="3" applyFont="1" applyFill="1" applyBorder="1" applyAlignment="1" applyProtection="1">
      <alignment horizontal="distributed" vertical="center" shrinkToFit="1"/>
      <protection locked="0"/>
    </xf>
    <xf numFmtId="0" fontId="6" fillId="0" borderId="0" xfId="3" applyFont="1" applyFill="1" applyBorder="1" applyAlignment="1">
      <alignment vertical="center"/>
    </xf>
    <xf numFmtId="0" fontId="5" fillId="0" borderId="1" xfId="3" applyFont="1" applyFill="1" applyBorder="1" applyAlignment="1">
      <alignment horizontal="distributed" vertical="center"/>
    </xf>
    <xf numFmtId="0" fontId="5" fillId="0" borderId="2" xfId="3" applyFont="1" applyFill="1" applyBorder="1" applyAlignment="1">
      <alignment horizontal="distributed" vertical="center"/>
    </xf>
    <xf numFmtId="0" fontId="5" fillId="0" borderId="20" xfId="3" applyFont="1" applyFill="1" applyBorder="1" applyAlignment="1" applyProtection="1">
      <alignment horizontal="distributed" vertical="center" shrinkToFit="1"/>
      <protection locked="0"/>
    </xf>
    <xf numFmtId="0" fontId="5" fillId="0" borderId="8" xfId="3" applyFont="1" applyFill="1" applyBorder="1" applyAlignment="1" applyProtection="1">
      <alignment horizontal="distributed" vertical="center" shrinkToFit="1"/>
      <protection locked="0"/>
    </xf>
    <xf numFmtId="181" fontId="5" fillId="0" borderId="4" xfId="0" applyNumberFormat="1" applyFont="1" applyBorder="1" applyAlignment="1">
      <alignment horizontal="right" vertical="center"/>
    </xf>
    <xf numFmtId="181" fontId="5" fillId="0" borderId="19" xfId="0" applyNumberFormat="1" applyFont="1" applyBorder="1" applyAlignment="1">
      <alignment horizontal="right" vertical="center"/>
    </xf>
    <xf numFmtId="182" fontId="6" fillId="0" borderId="0" xfId="1" applyNumberFormat="1" applyFont="1" applyBorder="1" applyAlignment="1">
      <alignment horizontal="right" vertical="center" wrapText="1"/>
    </xf>
    <xf numFmtId="0" fontId="5" fillId="0" borderId="20" xfId="3" applyFont="1" applyBorder="1" applyAlignment="1" applyProtection="1">
      <alignment horizontal="distributed" vertical="center"/>
      <protection locked="0"/>
    </xf>
    <xf numFmtId="0" fontId="5" fillId="0" borderId="8" xfId="3" applyFont="1" applyBorder="1"/>
    <xf numFmtId="0" fontId="5" fillId="0" borderId="1" xfId="3" applyFont="1" applyBorder="1" applyAlignment="1" applyProtection="1">
      <alignment horizontal="distributed" vertical="center"/>
      <protection locked="0"/>
    </xf>
    <xf numFmtId="0" fontId="5" fillId="0" borderId="8" xfId="3" applyFont="1" applyBorder="1" applyAlignment="1" applyProtection="1">
      <alignment horizontal="distributed" vertical="center"/>
      <protection locked="0"/>
    </xf>
    <xf numFmtId="181" fontId="5" fillId="0" borderId="9" xfId="0" applyNumberFormat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178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3" applyFont="1" applyBorder="1" applyAlignment="1" applyProtection="1">
      <alignment horizontal="distributed" vertical="center"/>
      <protection locked="0"/>
    </xf>
    <xf numFmtId="0" fontId="5" fillId="0" borderId="1" xfId="3" applyFont="1" applyBorder="1" applyAlignment="1" applyProtection="1">
      <alignment horizontal="distributed" vertical="center" shrinkToFit="1"/>
      <protection locked="0"/>
    </xf>
    <xf numFmtId="0" fontId="5" fillId="0" borderId="2" xfId="3" applyFont="1" applyBorder="1" applyAlignment="1" applyProtection="1">
      <alignment horizontal="distributed" vertical="center" shrinkToFit="1"/>
      <protection locked="0"/>
    </xf>
    <xf numFmtId="0" fontId="5" fillId="0" borderId="2" xfId="3" applyFont="1" applyBorder="1"/>
    <xf numFmtId="0" fontId="6" fillId="0" borderId="0" xfId="3" applyFont="1" applyBorder="1"/>
    <xf numFmtId="0" fontId="5" fillId="0" borderId="8" xfId="3" applyFont="1" applyBorder="1" applyAlignment="1">
      <alignment vertical="center"/>
    </xf>
    <xf numFmtId="181" fontId="5" fillId="0" borderId="4" xfId="0" applyNumberFormat="1" applyFont="1" applyBorder="1" applyAlignment="1">
      <alignment horizontal="center" vertical="center"/>
    </xf>
    <xf numFmtId="181" fontId="5" fillId="0" borderId="9" xfId="0" applyNumberFormat="1" applyFont="1" applyBorder="1" applyAlignment="1">
      <alignment horizontal="center" vertical="center"/>
    </xf>
    <xf numFmtId="181" fontId="5" fillId="0" borderId="19" xfId="0" applyNumberFormat="1" applyFont="1" applyBorder="1" applyAlignment="1">
      <alignment horizontal="center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distributed" vertical="center"/>
    </xf>
    <xf numFmtId="38" fontId="8" fillId="0" borderId="10" xfId="1" applyFont="1" applyFill="1" applyBorder="1" applyAlignment="1">
      <alignment horizontal="center" vertical="center" textRotation="255" shrinkToFit="1"/>
    </xf>
    <xf numFmtId="38" fontId="8" fillId="0" borderId="13" xfId="1" applyFont="1" applyFill="1" applyBorder="1" applyAlignment="1">
      <alignment horizontal="center" vertical="center" textRotation="255" shrinkToFit="1"/>
    </xf>
    <xf numFmtId="38" fontId="9" fillId="0" borderId="11" xfId="1" applyFont="1" applyFill="1" applyBorder="1" applyAlignment="1">
      <alignment horizontal="center" vertical="center" textRotation="255" shrinkToFit="1"/>
    </xf>
    <xf numFmtId="38" fontId="9" fillId="0" borderId="10" xfId="1" applyFont="1" applyFill="1" applyBorder="1" applyAlignment="1">
      <alignment horizontal="center" vertical="center" textRotation="255" wrapText="1" shrinkToFit="1"/>
    </xf>
    <xf numFmtId="38" fontId="9" fillId="0" borderId="13" xfId="1" applyFont="1" applyFill="1" applyBorder="1" applyAlignment="1">
      <alignment horizontal="center" vertical="center" textRotation="255" shrinkToFit="1"/>
    </xf>
    <xf numFmtId="38" fontId="9" fillId="0" borderId="12" xfId="1" applyFont="1" applyFill="1" applyBorder="1" applyAlignment="1">
      <alignment horizontal="center" vertical="center" textRotation="255" shrinkToFit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distributed" vertical="center" justifyLastLine="1"/>
    </xf>
    <xf numFmtId="38" fontId="5" fillId="0" borderId="3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 textRotation="255" wrapText="1"/>
    </xf>
    <xf numFmtId="176" fontId="1" fillId="0" borderId="9" xfId="2" applyNumberForma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textRotation="255" wrapText="1"/>
    </xf>
    <xf numFmtId="38" fontId="5" fillId="0" borderId="5" xfId="1" applyFont="1" applyFill="1" applyBorder="1" applyAlignment="1">
      <alignment horizontal="center" vertical="center" textRotation="255" wrapText="1"/>
    </xf>
    <xf numFmtId="38" fontId="5" fillId="0" borderId="1" xfId="1" applyFont="1" applyFill="1" applyBorder="1" applyAlignment="1">
      <alignment horizontal="center" vertical="center" textRotation="255"/>
    </xf>
    <xf numFmtId="38" fontId="5" fillId="0" borderId="5" xfId="1" applyFont="1" applyFill="1" applyBorder="1" applyAlignment="1">
      <alignment horizontal="center" vertical="center" textRotation="255"/>
    </xf>
    <xf numFmtId="38" fontId="5" fillId="0" borderId="1" xfId="1" applyFont="1" applyFill="1" applyBorder="1" applyAlignment="1">
      <alignment horizontal="center" vertical="center" textRotation="255" shrinkToFit="1"/>
    </xf>
    <xf numFmtId="38" fontId="5" fillId="0" borderId="5" xfId="1" applyFont="1" applyFill="1" applyBorder="1" applyAlignment="1">
      <alignment horizontal="center" vertical="center" textRotation="255" shrinkToFit="1"/>
    </xf>
    <xf numFmtId="38" fontId="5" fillId="0" borderId="4" xfId="1" applyFont="1" applyFill="1" applyBorder="1" applyAlignment="1">
      <alignment horizontal="center" vertical="center" textRotation="255" shrinkToFit="1"/>
    </xf>
    <xf numFmtId="38" fontId="10" fillId="0" borderId="9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textRotation="255"/>
    </xf>
    <xf numFmtId="38" fontId="5" fillId="0" borderId="9" xfId="1" applyFont="1" applyFill="1" applyBorder="1" applyAlignment="1">
      <alignment horizontal="center" vertical="center" textRotation="255"/>
    </xf>
    <xf numFmtId="38" fontId="5" fillId="0" borderId="9" xfId="1" applyFont="1" applyFill="1" applyBorder="1" applyAlignment="1">
      <alignment horizontal="center" vertical="center" textRotation="255" shrinkToFit="1"/>
    </xf>
  </cellXfs>
  <cellStyles count="6">
    <cellStyle name="桁区切り" xfId="1" builtinId="6"/>
    <cellStyle name="桁区切り 2" xfId="4"/>
    <cellStyle name="桁区切り 4" xfId="5"/>
    <cellStyle name="標準" xfId="0" builtinId="0"/>
    <cellStyle name="標準_3図書館一覧2005" xfId="3"/>
    <cellStyle name="標準_TE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T129"/>
  <sheetViews>
    <sheetView showZeros="0" tabSelected="1" view="pageLayout" zoomScaleNormal="100" workbookViewId="0">
      <selection activeCell="A2" sqref="A2:B6"/>
    </sheetView>
  </sheetViews>
  <sheetFormatPr defaultRowHeight="11.25"/>
  <cols>
    <col min="1" max="1" width="4.375" style="101" customWidth="1"/>
    <col min="2" max="2" width="10.625" style="101" customWidth="1"/>
    <col min="3" max="3" width="7.75" style="97" customWidth="1"/>
    <col min="4" max="4" width="7.875" style="97" customWidth="1"/>
    <col min="5" max="5" width="6" style="97" customWidth="1"/>
    <col min="6" max="6" width="6.625" style="97" customWidth="1"/>
    <col min="7" max="7" width="6.75" style="97" customWidth="1"/>
    <col min="8" max="8" width="6.125" style="97" customWidth="1"/>
    <col min="9" max="9" width="4.375" style="97" customWidth="1"/>
    <col min="10" max="10" width="7.75" style="97" customWidth="1"/>
    <col min="11" max="11" width="3.75" style="98" customWidth="1"/>
    <col min="12" max="12" width="6.875" style="99" customWidth="1"/>
    <col min="13" max="13" width="5.25" style="97" customWidth="1"/>
    <col min="14" max="14" width="4" style="97" customWidth="1"/>
    <col min="15" max="15" width="4.5" style="100" customWidth="1"/>
    <col min="16" max="16" width="9" style="8"/>
    <col min="17" max="17" width="9" style="95"/>
    <col min="18" max="19" width="9" style="7"/>
    <col min="20" max="16384" width="9" style="8"/>
  </cols>
  <sheetData>
    <row r="1" spans="1:20" ht="17.25">
      <c r="A1" s="1" t="s">
        <v>0</v>
      </c>
      <c r="B1" s="1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4"/>
      <c r="P1" s="5"/>
      <c r="Q1" s="6"/>
    </row>
    <row r="2" spans="1:20" s="10" customFormat="1" ht="13.5">
      <c r="A2" s="166" t="s">
        <v>1</v>
      </c>
      <c r="B2" s="167"/>
      <c r="C2" s="172" t="s">
        <v>2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3" t="s">
        <v>3</v>
      </c>
      <c r="P2" s="5"/>
      <c r="Q2" s="6"/>
      <c r="R2" s="9"/>
      <c r="S2" s="9"/>
    </row>
    <row r="3" spans="1:20" s="10" customFormat="1" ht="13.5">
      <c r="A3" s="168"/>
      <c r="B3" s="169"/>
      <c r="C3" s="175" t="s">
        <v>4</v>
      </c>
      <c r="D3" s="11"/>
      <c r="E3" s="12"/>
      <c r="F3" s="177" t="s">
        <v>5</v>
      </c>
      <c r="G3" s="13"/>
      <c r="H3" s="13"/>
      <c r="I3" s="14"/>
      <c r="J3" s="179" t="s">
        <v>6</v>
      </c>
      <c r="K3" s="181" t="s">
        <v>7</v>
      </c>
      <c r="L3" s="183" t="s">
        <v>8</v>
      </c>
      <c r="M3" s="181" t="s">
        <v>9</v>
      </c>
      <c r="N3" s="181" t="s">
        <v>10</v>
      </c>
      <c r="O3" s="174"/>
      <c r="P3" s="5"/>
      <c r="Q3" s="6"/>
      <c r="R3" s="9"/>
      <c r="S3" s="9"/>
    </row>
    <row r="4" spans="1:20" s="10" customFormat="1" ht="23.25" customHeight="1">
      <c r="A4" s="168"/>
      <c r="B4" s="169"/>
      <c r="C4" s="176"/>
      <c r="D4" s="160" t="s">
        <v>11</v>
      </c>
      <c r="E4" s="162" t="s">
        <v>12</v>
      </c>
      <c r="F4" s="178"/>
      <c r="G4" s="163" t="s">
        <v>13</v>
      </c>
      <c r="H4" s="165" t="s">
        <v>11</v>
      </c>
      <c r="I4" s="162" t="s">
        <v>14</v>
      </c>
      <c r="J4" s="180"/>
      <c r="K4" s="182"/>
      <c r="L4" s="184"/>
      <c r="M4" s="185"/>
      <c r="N4" s="185"/>
      <c r="O4" s="174"/>
      <c r="P4" s="5"/>
      <c r="Q4" s="6"/>
      <c r="R4" s="9"/>
      <c r="S4" s="9"/>
    </row>
    <row r="5" spans="1:20" s="10" customFormat="1" ht="40.5" customHeight="1">
      <c r="A5" s="168"/>
      <c r="B5" s="169"/>
      <c r="C5" s="176"/>
      <c r="D5" s="161"/>
      <c r="E5" s="162"/>
      <c r="F5" s="178"/>
      <c r="G5" s="164"/>
      <c r="H5" s="165"/>
      <c r="I5" s="162"/>
      <c r="J5" s="180"/>
      <c r="K5" s="182"/>
      <c r="L5" s="184"/>
      <c r="M5" s="185"/>
      <c r="N5" s="185"/>
      <c r="O5" s="174"/>
      <c r="P5" s="5"/>
      <c r="Q5" s="6"/>
      <c r="R5" s="9"/>
      <c r="S5" s="9"/>
      <c r="T5" s="9"/>
    </row>
    <row r="6" spans="1:20" s="10" customFormat="1" ht="17.25" customHeight="1">
      <c r="A6" s="170"/>
      <c r="B6" s="171"/>
      <c r="C6" s="15" t="s">
        <v>15</v>
      </c>
      <c r="D6" s="16" t="s">
        <v>16</v>
      </c>
      <c r="E6" s="17" t="s">
        <v>16</v>
      </c>
      <c r="F6" s="15" t="s">
        <v>16</v>
      </c>
      <c r="G6" s="16" t="s">
        <v>16</v>
      </c>
      <c r="H6" s="17" t="s">
        <v>16</v>
      </c>
      <c r="I6" s="18" t="s">
        <v>16</v>
      </c>
      <c r="J6" s="15" t="s">
        <v>16</v>
      </c>
      <c r="K6" s="19" t="s">
        <v>17</v>
      </c>
      <c r="L6" s="15" t="s">
        <v>16</v>
      </c>
      <c r="M6" s="15" t="s">
        <v>18</v>
      </c>
      <c r="N6" s="19" t="s">
        <v>18</v>
      </c>
      <c r="O6" s="20" t="s">
        <v>16</v>
      </c>
      <c r="P6" s="5"/>
      <c r="Q6" s="6"/>
      <c r="R6" s="9"/>
      <c r="S6" s="9"/>
      <c r="T6" s="9"/>
    </row>
    <row r="7" spans="1:20" ht="22.5" customHeight="1">
      <c r="A7" s="141" t="s">
        <v>19</v>
      </c>
      <c r="B7" s="142"/>
      <c r="C7" s="21">
        <v>694272</v>
      </c>
      <c r="D7" s="22">
        <v>90682</v>
      </c>
      <c r="E7" s="23">
        <v>2886</v>
      </c>
      <c r="F7" s="24">
        <v>9694</v>
      </c>
      <c r="G7" s="22">
        <v>5828</v>
      </c>
      <c r="H7" s="25">
        <v>781</v>
      </c>
      <c r="I7" s="23">
        <v>0</v>
      </c>
      <c r="J7" s="24">
        <v>132926</v>
      </c>
      <c r="K7" s="26">
        <f>J7/C7*100</f>
        <v>19.146098359144542</v>
      </c>
      <c r="L7" s="27">
        <v>7713</v>
      </c>
      <c r="M7" s="28">
        <v>703</v>
      </c>
      <c r="N7" s="28">
        <v>101</v>
      </c>
      <c r="O7" s="29">
        <f>C7/Q7</f>
        <v>0.33229026770954084</v>
      </c>
      <c r="Q7" s="106">
        <v>2089354</v>
      </c>
      <c r="R7" s="120" t="s">
        <v>20</v>
      </c>
      <c r="S7" s="121"/>
      <c r="T7" s="7"/>
    </row>
    <row r="8" spans="1:20" ht="22.5" customHeight="1">
      <c r="A8" s="127" t="s">
        <v>21</v>
      </c>
      <c r="B8" s="142"/>
      <c r="C8" s="30">
        <v>635107</v>
      </c>
      <c r="D8" s="31">
        <v>104433</v>
      </c>
      <c r="E8" s="32">
        <v>487</v>
      </c>
      <c r="F8" s="33">
        <v>16267</v>
      </c>
      <c r="G8" s="31">
        <v>14840</v>
      </c>
      <c r="H8" s="34">
        <v>3489</v>
      </c>
      <c r="I8" s="32">
        <v>0</v>
      </c>
      <c r="J8" s="33">
        <v>231635</v>
      </c>
      <c r="K8" s="26">
        <f>J8/C8*100</f>
        <v>36.47180711281721</v>
      </c>
      <c r="L8" s="27">
        <v>6505</v>
      </c>
      <c r="M8" s="28">
        <v>144</v>
      </c>
      <c r="N8" s="28">
        <v>15</v>
      </c>
      <c r="O8" s="138">
        <f>(C8+C9)/Q8</f>
        <v>2.6604705206677055</v>
      </c>
      <c r="Q8" s="146">
        <v>376094</v>
      </c>
      <c r="R8" s="126" t="s">
        <v>22</v>
      </c>
      <c r="S8" s="121"/>
      <c r="T8" s="7"/>
    </row>
    <row r="9" spans="1:20" ht="22.5" customHeight="1">
      <c r="A9" s="127" t="s">
        <v>23</v>
      </c>
      <c r="B9" s="142"/>
      <c r="C9" s="30">
        <v>365480</v>
      </c>
      <c r="D9" s="31">
        <v>105049</v>
      </c>
      <c r="E9" s="32">
        <v>0</v>
      </c>
      <c r="F9" s="33">
        <v>17586</v>
      </c>
      <c r="G9" s="31">
        <v>16847</v>
      </c>
      <c r="H9" s="34">
        <v>4531</v>
      </c>
      <c r="I9" s="32">
        <v>0</v>
      </c>
      <c r="J9" s="33">
        <v>248752</v>
      </c>
      <c r="K9" s="26">
        <f>J9/C9*100</f>
        <v>68.061727043887487</v>
      </c>
      <c r="L9" s="27">
        <v>9599</v>
      </c>
      <c r="M9" s="28">
        <v>110</v>
      </c>
      <c r="N9" s="28">
        <v>16</v>
      </c>
      <c r="O9" s="139" t="e">
        <f>C9/Q9</f>
        <v>#DIV/0!</v>
      </c>
      <c r="Q9" s="146"/>
      <c r="R9" s="126" t="s">
        <v>24</v>
      </c>
      <c r="S9" s="121"/>
      <c r="T9" s="7"/>
    </row>
    <row r="10" spans="1:20" ht="22.5" customHeight="1">
      <c r="A10" s="143" t="s">
        <v>25</v>
      </c>
      <c r="B10" s="152"/>
      <c r="C10" s="30">
        <v>599420</v>
      </c>
      <c r="D10" s="31">
        <v>142569</v>
      </c>
      <c r="E10" s="32">
        <v>3535</v>
      </c>
      <c r="F10" s="33">
        <v>15576</v>
      </c>
      <c r="G10" s="31">
        <v>14502</v>
      </c>
      <c r="H10" s="34">
        <v>3079</v>
      </c>
      <c r="I10" s="32">
        <v>69</v>
      </c>
      <c r="J10" s="33">
        <v>256711</v>
      </c>
      <c r="K10" s="26">
        <f t="shared" ref="K10:K73" si="0">J10/C10*100</f>
        <v>42.826565680157486</v>
      </c>
      <c r="L10" s="27">
        <v>9523</v>
      </c>
      <c r="M10" s="28">
        <v>153</v>
      </c>
      <c r="N10" s="28">
        <v>26</v>
      </c>
      <c r="O10" s="138">
        <f>(C10+C11+C12+C13+C14+C15+C16+C17+C18+C19+C20)/Q10</f>
        <v>4.9077513595078974</v>
      </c>
      <c r="Q10" s="146">
        <v>242551</v>
      </c>
      <c r="R10" s="120" t="s">
        <v>26</v>
      </c>
      <c r="S10" s="121"/>
      <c r="T10" s="7"/>
    </row>
    <row r="11" spans="1:20" ht="22.5" customHeight="1">
      <c r="A11" s="35"/>
      <c r="B11" s="36" t="s">
        <v>27</v>
      </c>
      <c r="C11" s="30">
        <v>27028</v>
      </c>
      <c r="D11" s="31">
        <v>12229</v>
      </c>
      <c r="E11" s="32">
        <v>11</v>
      </c>
      <c r="F11" s="33">
        <v>2812</v>
      </c>
      <c r="G11" s="31">
        <v>2801</v>
      </c>
      <c r="H11" s="34">
        <v>875</v>
      </c>
      <c r="I11" s="32">
        <v>3</v>
      </c>
      <c r="J11" s="33">
        <v>25951</v>
      </c>
      <c r="K11" s="26">
        <f t="shared" si="0"/>
        <v>96.015243451235762</v>
      </c>
      <c r="L11" s="27">
        <v>2192</v>
      </c>
      <c r="M11" s="28">
        <v>17</v>
      </c>
      <c r="N11" s="28">
        <v>6</v>
      </c>
      <c r="O11" s="145"/>
      <c r="Q11" s="146"/>
      <c r="R11" s="107"/>
      <c r="S11" s="108" t="s">
        <v>27</v>
      </c>
      <c r="T11" s="7"/>
    </row>
    <row r="12" spans="1:20" ht="22.5" customHeight="1">
      <c r="A12" s="35"/>
      <c r="B12" s="36" t="s">
        <v>28</v>
      </c>
      <c r="C12" s="30">
        <v>34090</v>
      </c>
      <c r="D12" s="31">
        <v>14873</v>
      </c>
      <c r="E12" s="32">
        <v>23</v>
      </c>
      <c r="F12" s="33">
        <v>2510</v>
      </c>
      <c r="G12" s="31">
        <v>2486</v>
      </c>
      <c r="H12" s="34">
        <v>900</v>
      </c>
      <c r="I12" s="32">
        <v>0</v>
      </c>
      <c r="J12" s="33">
        <v>33551</v>
      </c>
      <c r="K12" s="26">
        <f t="shared" si="0"/>
        <v>98.418891170431209</v>
      </c>
      <c r="L12" s="27">
        <v>2198</v>
      </c>
      <c r="M12" s="28">
        <v>13</v>
      </c>
      <c r="N12" s="28">
        <v>6</v>
      </c>
      <c r="O12" s="145"/>
      <c r="Q12" s="146"/>
      <c r="R12" s="107"/>
      <c r="S12" s="108" t="s">
        <v>29</v>
      </c>
      <c r="T12" s="7"/>
    </row>
    <row r="13" spans="1:20" ht="22.5" customHeight="1">
      <c r="A13" s="35"/>
      <c r="B13" s="36" t="s">
        <v>30</v>
      </c>
      <c r="C13" s="30">
        <v>71438</v>
      </c>
      <c r="D13" s="31">
        <v>27040</v>
      </c>
      <c r="E13" s="32">
        <v>187</v>
      </c>
      <c r="F13" s="33">
        <v>6363</v>
      </c>
      <c r="G13" s="31">
        <v>6218</v>
      </c>
      <c r="H13" s="34">
        <v>1687</v>
      </c>
      <c r="I13" s="32">
        <v>5</v>
      </c>
      <c r="J13" s="33">
        <v>66571</v>
      </c>
      <c r="K13" s="26">
        <f t="shared" si="0"/>
        <v>93.187099302892022</v>
      </c>
      <c r="L13" s="27">
        <v>6417</v>
      </c>
      <c r="M13" s="28">
        <v>40</v>
      </c>
      <c r="N13" s="28">
        <v>9</v>
      </c>
      <c r="O13" s="145"/>
      <c r="Q13" s="146"/>
      <c r="R13" s="107"/>
      <c r="S13" s="108" t="s">
        <v>31</v>
      </c>
      <c r="T13" s="7"/>
    </row>
    <row r="14" spans="1:20" ht="22.5" customHeight="1">
      <c r="A14" s="35"/>
      <c r="B14" s="37" t="s">
        <v>32</v>
      </c>
      <c r="C14" s="30">
        <v>30284</v>
      </c>
      <c r="D14" s="31">
        <v>12887</v>
      </c>
      <c r="E14" s="32">
        <v>45</v>
      </c>
      <c r="F14" s="33">
        <v>2744</v>
      </c>
      <c r="G14" s="31">
        <v>2701</v>
      </c>
      <c r="H14" s="34">
        <v>943</v>
      </c>
      <c r="I14" s="32">
        <v>4</v>
      </c>
      <c r="J14" s="33">
        <v>29282</v>
      </c>
      <c r="K14" s="26">
        <f t="shared" si="0"/>
        <v>96.691322150310398</v>
      </c>
      <c r="L14" s="27">
        <v>3292</v>
      </c>
      <c r="M14" s="28">
        <v>13</v>
      </c>
      <c r="N14" s="28">
        <v>6</v>
      </c>
      <c r="O14" s="145"/>
      <c r="Q14" s="146"/>
      <c r="R14" s="107"/>
      <c r="S14" s="108" t="s">
        <v>32</v>
      </c>
      <c r="T14" s="7"/>
    </row>
    <row r="15" spans="1:20" ht="22.5" customHeight="1">
      <c r="A15" s="38"/>
      <c r="B15" s="37" t="s">
        <v>33</v>
      </c>
      <c r="C15" s="30">
        <v>33426</v>
      </c>
      <c r="D15" s="31">
        <v>14407</v>
      </c>
      <c r="E15" s="32">
        <v>67</v>
      </c>
      <c r="F15" s="33">
        <v>2915</v>
      </c>
      <c r="G15" s="31">
        <v>2871</v>
      </c>
      <c r="H15" s="34">
        <v>1018</v>
      </c>
      <c r="I15" s="32">
        <v>2</v>
      </c>
      <c r="J15" s="33">
        <v>32690</v>
      </c>
      <c r="K15" s="26">
        <f t="shared" si="0"/>
        <v>97.798121223000052</v>
      </c>
      <c r="L15" s="27">
        <v>2088</v>
      </c>
      <c r="M15" s="28">
        <v>13</v>
      </c>
      <c r="N15" s="28">
        <v>6</v>
      </c>
      <c r="O15" s="145"/>
      <c r="Q15" s="146"/>
      <c r="R15" s="107"/>
      <c r="S15" s="108" t="s">
        <v>33</v>
      </c>
      <c r="T15" s="7"/>
    </row>
    <row r="16" spans="1:20" ht="22.5" customHeight="1">
      <c r="A16" s="38"/>
      <c r="B16" s="39" t="s">
        <v>34</v>
      </c>
      <c r="C16" s="30">
        <v>162078</v>
      </c>
      <c r="D16" s="31">
        <v>23248</v>
      </c>
      <c r="E16" s="32">
        <v>16</v>
      </c>
      <c r="F16" s="33">
        <v>2815</v>
      </c>
      <c r="G16" s="31">
        <v>2780</v>
      </c>
      <c r="H16" s="34">
        <v>834</v>
      </c>
      <c r="I16" s="32">
        <v>0</v>
      </c>
      <c r="J16" s="33">
        <v>33285</v>
      </c>
      <c r="K16" s="26">
        <f t="shared" si="0"/>
        <v>20.536408395957501</v>
      </c>
      <c r="L16" s="27">
        <v>1814</v>
      </c>
      <c r="M16" s="28">
        <v>14</v>
      </c>
      <c r="N16" s="28">
        <v>6</v>
      </c>
      <c r="O16" s="145"/>
      <c r="Q16" s="146"/>
      <c r="R16" s="107"/>
      <c r="S16" s="108" t="s">
        <v>35</v>
      </c>
      <c r="T16" s="7"/>
    </row>
    <row r="17" spans="1:20" ht="22.5" customHeight="1">
      <c r="A17" s="38"/>
      <c r="B17" s="39" t="s">
        <v>36</v>
      </c>
      <c r="C17" s="30">
        <v>40810</v>
      </c>
      <c r="D17" s="31">
        <v>15471</v>
      </c>
      <c r="E17" s="32">
        <v>66</v>
      </c>
      <c r="F17" s="33">
        <v>2561</v>
      </c>
      <c r="G17" s="31">
        <v>2528</v>
      </c>
      <c r="H17" s="34">
        <v>870</v>
      </c>
      <c r="I17" s="32">
        <v>0</v>
      </c>
      <c r="J17" s="33">
        <v>39627</v>
      </c>
      <c r="K17" s="26">
        <f t="shared" si="0"/>
        <v>97.101200686106353</v>
      </c>
      <c r="L17" s="27">
        <v>1514</v>
      </c>
      <c r="M17" s="28">
        <v>16</v>
      </c>
      <c r="N17" s="28">
        <v>7</v>
      </c>
      <c r="O17" s="145"/>
      <c r="Q17" s="146"/>
      <c r="R17" s="107"/>
      <c r="S17" s="108" t="s">
        <v>36</v>
      </c>
      <c r="T17" s="7"/>
    </row>
    <row r="18" spans="1:20" ht="22.5" customHeight="1">
      <c r="A18" s="38"/>
      <c r="B18" s="39" t="s">
        <v>37</v>
      </c>
      <c r="C18" s="30">
        <v>50556</v>
      </c>
      <c r="D18" s="31">
        <v>18580</v>
      </c>
      <c r="E18" s="32">
        <v>30</v>
      </c>
      <c r="F18" s="33">
        <v>2604</v>
      </c>
      <c r="G18" s="31">
        <v>2567</v>
      </c>
      <c r="H18" s="34">
        <v>790</v>
      </c>
      <c r="I18" s="32">
        <v>1</v>
      </c>
      <c r="J18" s="33">
        <v>50268</v>
      </c>
      <c r="K18" s="26">
        <f t="shared" si="0"/>
        <v>99.430334678376454</v>
      </c>
      <c r="L18" s="27">
        <v>2083</v>
      </c>
      <c r="M18" s="28">
        <v>17</v>
      </c>
      <c r="N18" s="28">
        <v>6</v>
      </c>
      <c r="O18" s="145"/>
      <c r="Q18" s="146"/>
      <c r="R18" s="107"/>
      <c r="S18" s="108" t="s">
        <v>37</v>
      </c>
      <c r="T18" s="7"/>
    </row>
    <row r="19" spans="1:20" ht="22.5" customHeight="1">
      <c r="A19" s="35"/>
      <c r="B19" s="36" t="s">
        <v>38</v>
      </c>
      <c r="C19" s="30">
        <v>94442</v>
      </c>
      <c r="D19" s="31">
        <v>31806</v>
      </c>
      <c r="E19" s="32">
        <v>49</v>
      </c>
      <c r="F19" s="33">
        <v>3563</v>
      </c>
      <c r="G19" s="31">
        <v>3482</v>
      </c>
      <c r="H19" s="34">
        <v>1192</v>
      </c>
      <c r="I19" s="32">
        <v>1</v>
      </c>
      <c r="J19" s="33">
        <v>62578</v>
      </c>
      <c r="K19" s="26">
        <f t="shared" si="0"/>
        <v>66.260773808263281</v>
      </c>
      <c r="L19" s="27">
        <v>3529</v>
      </c>
      <c r="M19" s="28">
        <v>49</v>
      </c>
      <c r="N19" s="28">
        <v>11</v>
      </c>
      <c r="O19" s="145"/>
      <c r="Q19" s="146"/>
      <c r="R19" s="107"/>
      <c r="S19" s="108" t="s">
        <v>38</v>
      </c>
      <c r="T19" s="7"/>
    </row>
    <row r="20" spans="1:20" ht="22.5" customHeight="1">
      <c r="A20" s="40"/>
      <c r="B20" s="36" t="s">
        <v>39</v>
      </c>
      <c r="C20" s="30">
        <v>46808</v>
      </c>
      <c r="D20" s="31">
        <v>16869</v>
      </c>
      <c r="E20" s="32">
        <v>1</v>
      </c>
      <c r="F20" s="33">
        <v>2560</v>
      </c>
      <c r="G20" s="31">
        <v>2541</v>
      </c>
      <c r="H20" s="34">
        <v>917</v>
      </c>
      <c r="I20" s="32">
        <v>1</v>
      </c>
      <c r="J20" s="33">
        <v>39358</v>
      </c>
      <c r="K20" s="26">
        <f>J20/C20*100</f>
        <v>84.083917279097591</v>
      </c>
      <c r="L20" s="27">
        <v>670</v>
      </c>
      <c r="M20" s="28">
        <v>27</v>
      </c>
      <c r="N20" s="28">
        <v>6</v>
      </c>
      <c r="O20" s="139"/>
      <c r="Q20" s="146"/>
      <c r="R20" s="107"/>
      <c r="S20" s="108" t="s">
        <v>38</v>
      </c>
      <c r="T20" s="7"/>
    </row>
    <row r="21" spans="1:20" ht="22.5" customHeight="1">
      <c r="A21" s="127" t="s">
        <v>40</v>
      </c>
      <c r="B21" s="142"/>
      <c r="C21" s="30">
        <v>298319</v>
      </c>
      <c r="D21" s="31">
        <v>66793</v>
      </c>
      <c r="E21" s="32" t="s">
        <v>212</v>
      </c>
      <c r="F21" s="33">
        <v>9023</v>
      </c>
      <c r="G21" s="31">
        <v>8162</v>
      </c>
      <c r="H21" s="34">
        <v>2275</v>
      </c>
      <c r="I21" s="32" t="s">
        <v>212</v>
      </c>
      <c r="J21" s="33">
        <v>115228</v>
      </c>
      <c r="K21" s="26">
        <f t="shared" si="0"/>
        <v>38.625766377602503</v>
      </c>
      <c r="L21" s="27">
        <v>4184</v>
      </c>
      <c r="M21" s="28">
        <v>83</v>
      </c>
      <c r="N21" s="28">
        <v>19</v>
      </c>
      <c r="O21" s="138">
        <f>(C21+C22+C23+C24)/Q21</f>
        <v>3.415274920456433</v>
      </c>
      <c r="Q21" s="146">
        <v>156518</v>
      </c>
      <c r="R21" s="126" t="s">
        <v>40</v>
      </c>
      <c r="S21" s="121"/>
      <c r="T21" s="7"/>
    </row>
    <row r="22" spans="1:20" ht="22.5" customHeight="1">
      <c r="A22" s="127" t="s">
        <v>41</v>
      </c>
      <c r="B22" s="142"/>
      <c r="C22" s="30">
        <v>116894</v>
      </c>
      <c r="D22" s="31">
        <v>32231</v>
      </c>
      <c r="E22" s="32">
        <v>189</v>
      </c>
      <c r="F22" s="33">
        <v>4298</v>
      </c>
      <c r="G22" s="31">
        <v>3794</v>
      </c>
      <c r="H22" s="34">
        <v>1204</v>
      </c>
      <c r="I22" s="32">
        <v>4</v>
      </c>
      <c r="J22" s="33">
        <v>83135</v>
      </c>
      <c r="K22" s="26">
        <f t="shared" si="0"/>
        <v>71.119989049908455</v>
      </c>
      <c r="L22" s="27">
        <v>1374</v>
      </c>
      <c r="M22" s="28">
        <v>45</v>
      </c>
      <c r="N22" s="28">
        <v>10</v>
      </c>
      <c r="O22" s="145" t="e">
        <f>C22/Q22</f>
        <v>#DIV/0!</v>
      </c>
      <c r="Q22" s="146"/>
      <c r="R22" s="126" t="s">
        <v>42</v>
      </c>
      <c r="S22" s="121"/>
      <c r="T22" s="7"/>
    </row>
    <row r="23" spans="1:20" ht="22.5" customHeight="1">
      <c r="A23" s="127" t="s">
        <v>43</v>
      </c>
      <c r="B23" s="128"/>
      <c r="C23" s="30">
        <v>61463</v>
      </c>
      <c r="D23" s="31">
        <v>7993</v>
      </c>
      <c r="E23" s="32">
        <v>1067</v>
      </c>
      <c r="F23" s="33">
        <v>2371</v>
      </c>
      <c r="G23" s="31">
        <v>1695</v>
      </c>
      <c r="H23" s="34">
        <v>315</v>
      </c>
      <c r="I23" s="32">
        <v>23</v>
      </c>
      <c r="J23" s="33">
        <v>52266</v>
      </c>
      <c r="K23" s="26">
        <f t="shared" si="0"/>
        <v>85.036526040056614</v>
      </c>
      <c r="L23" s="27">
        <v>1236</v>
      </c>
      <c r="M23" s="28">
        <v>161</v>
      </c>
      <c r="N23" s="28">
        <v>35</v>
      </c>
      <c r="O23" s="145" t="e">
        <f>(C23+C24)/Q23</f>
        <v>#DIV/0!</v>
      </c>
      <c r="Q23" s="146"/>
      <c r="R23" s="126" t="s">
        <v>43</v>
      </c>
      <c r="S23" s="121"/>
      <c r="T23" s="7"/>
    </row>
    <row r="24" spans="1:20" ht="22.5" customHeight="1">
      <c r="A24" s="141" t="s">
        <v>44</v>
      </c>
      <c r="B24" s="154"/>
      <c r="C24" s="30">
        <v>57876</v>
      </c>
      <c r="D24" s="31">
        <v>15851</v>
      </c>
      <c r="E24" s="32">
        <v>239</v>
      </c>
      <c r="F24" s="33">
        <v>3581</v>
      </c>
      <c r="G24" s="31">
        <v>2446</v>
      </c>
      <c r="H24" s="34">
        <v>581</v>
      </c>
      <c r="I24" s="32">
        <v>28</v>
      </c>
      <c r="J24" s="33">
        <v>45302</v>
      </c>
      <c r="K24" s="26">
        <f t="shared" si="0"/>
        <v>78.27424148178865</v>
      </c>
      <c r="L24" s="27">
        <v>75</v>
      </c>
      <c r="M24" s="28">
        <v>28</v>
      </c>
      <c r="N24" s="28">
        <v>10</v>
      </c>
      <c r="O24" s="139" t="e">
        <f>C24/Q24</f>
        <v>#DIV/0!</v>
      </c>
      <c r="Q24" s="146"/>
      <c r="R24" s="126" t="s">
        <v>45</v>
      </c>
      <c r="S24" s="121"/>
      <c r="T24" s="7"/>
    </row>
    <row r="25" spans="1:20" ht="22.5" customHeight="1">
      <c r="A25" s="127" t="s">
        <v>46</v>
      </c>
      <c r="B25" s="128"/>
      <c r="C25" s="30">
        <v>231677</v>
      </c>
      <c r="D25" s="31">
        <v>104912</v>
      </c>
      <c r="E25" s="32">
        <v>1691</v>
      </c>
      <c r="F25" s="33">
        <v>5644</v>
      </c>
      <c r="G25" s="31">
        <v>5017</v>
      </c>
      <c r="H25" s="34">
        <v>2852</v>
      </c>
      <c r="I25" s="32">
        <v>0</v>
      </c>
      <c r="J25" s="33">
        <v>150252</v>
      </c>
      <c r="K25" s="26">
        <f t="shared" si="0"/>
        <v>64.854085645100724</v>
      </c>
      <c r="L25" s="27">
        <v>4021</v>
      </c>
      <c r="M25" s="28">
        <v>80</v>
      </c>
      <c r="N25" s="28">
        <v>17</v>
      </c>
      <c r="O25" s="29">
        <f>C25/Q25</f>
        <v>4.6523354351580384</v>
      </c>
      <c r="Q25" s="109">
        <v>49798</v>
      </c>
      <c r="R25" s="126" t="s">
        <v>47</v>
      </c>
      <c r="S25" s="121"/>
      <c r="T25" s="7"/>
    </row>
    <row r="26" spans="1:20" ht="22.5" customHeight="1">
      <c r="A26" s="143" t="s">
        <v>48</v>
      </c>
      <c r="B26" s="149"/>
      <c r="C26" s="30">
        <v>363739</v>
      </c>
      <c r="D26" s="31">
        <v>73130</v>
      </c>
      <c r="E26" s="32">
        <v>2590</v>
      </c>
      <c r="F26" s="33">
        <v>12298</v>
      </c>
      <c r="G26" s="31">
        <v>9927</v>
      </c>
      <c r="H26" s="34">
        <v>1435</v>
      </c>
      <c r="I26" s="32">
        <v>6</v>
      </c>
      <c r="J26" s="33">
        <v>154226</v>
      </c>
      <c r="K26" s="26">
        <f t="shared" si="0"/>
        <v>42.400182548475691</v>
      </c>
      <c r="L26" s="27">
        <v>5654</v>
      </c>
      <c r="M26" s="28">
        <v>221</v>
      </c>
      <c r="N26" s="28">
        <v>24</v>
      </c>
      <c r="O26" s="155">
        <f>(C26+C27+C28+C29+C30+C31+C32+C33+C34+C35+C36+C37+C38+C39+C40+C41+C42+C43+C44)/Q26</f>
        <v>7.76215547528329</v>
      </c>
      <c r="Q26" s="146">
        <v>101045</v>
      </c>
      <c r="R26" s="120" t="s">
        <v>49</v>
      </c>
      <c r="S26" s="121"/>
      <c r="T26" s="7"/>
    </row>
    <row r="27" spans="1:20" ht="22.5" customHeight="1">
      <c r="A27" s="38"/>
      <c r="B27" s="41" t="s">
        <v>50</v>
      </c>
      <c r="C27" s="30">
        <v>10769</v>
      </c>
      <c r="D27" s="31">
        <v>6192</v>
      </c>
      <c r="E27" s="32"/>
      <c r="F27" s="33">
        <v>596</v>
      </c>
      <c r="G27" s="31">
        <v>384</v>
      </c>
      <c r="H27" s="34">
        <v>84</v>
      </c>
      <c r="I27" s="32"/>
      <c r="J27" s="33">
        <v>10769</v>
      </c>
      <c r="K27" s="26">
        <f t="shared" si="0"/>
        <v>100</v>
      </c>
      <c r="L27" s="27">
        <v>232</v>
      </c>
      <c r="M27" s="28">
        <v>12</v>
      </c>
      <c r="N27" s="28"/>
      <c r="O27" s="156"/>
      <c r="Q27" s="146"/>
      <c r="R27" s="107"/>
      <c r="S27" s="107" t="s">
        <v>51</v>
      </c>
      <c r="T27" s="7"/>
    </row>
    <row r="28" spans="1:20" ht="22.5" customHeight="1">
      <c r="A28" s="38"/>
      <c r="B28" s="41" t="s">
        <v>52</v>
      </c>
      <c r="C28" s="30">
        <v>11260</v>
      </c>
      <c r="D28" s="31">
        <v>6366</v>
      </c>
      <c r="E28" s="32"/>
      <c r="F28" s="33">
        <v>513</v>
      </c>
      <c r="G28" s="31">
        <v>335</v>
      </c>
      <c r="H28" s="34">
        <v>137</v>
      </c>
      <c r="I28" s="32"/>
      <c r="J28" s="33">
        <v>11260</v>
      </c>
      <c r="K28" s="26">
        <f t="shared" si="0"/>
        <v>100</v>
      </c>
      <c r="L28" s="27">
        <v>167</v>
      </c>
      <c r="M28" s="28">
        <v>9</v>
      </c>
      <c r="N28" s="28"/>
      <c r="O28" s="156"/>
      <c r="Q28" s="146"/>
      <c r="R28" s="107"/>
      <c r="S28" s="107" t="s">
        <v>53</v>
      </c>
      <c r="T28" s="7"/>
    </row>
    <row r="29" spans="1:20" ht="22.5" customHeight="1">
      <c r="A29" s="38"/>
      <c r="B29" s="41" t="s">
        <v>54</v>
      </c>
      <c r="C29" s="30">
        <v>11100</v>
      </c>
      <c r="D29" s="31">
        <v>6624</v>
      </c>
      <c r="E29" s="32"/>
      <c r="F29" s="33">
        <v>561</v>
      </c>
      <c r="G29" s="31">
        <v>338</v>
      </c>
      <c r="H29" s="34">
        <v>123</v>
      </c>
      <c r="I29" s="32"/>
      <c r="J29" s="33">
        <v>11100</v>
      </c>
      <c r="K29" s="26">
        <f t="shared" si="0"/>
        <v>100</v>
      </c>
      <c r="L29" s="27">
        <v>394</v>
      </c>
      <c r="M29" s="28">
        <v>12</v>
      </c>
      <c r="N29" s="28"/>
      <c r="O29" s="156"/>
      <c r="Q29" s="146"/>
      <c r="R29" s="107"/>
      <c r="S29" s="107" t="s">
        <v>55</v>
      </c>
      <c r="T29" s="7"/>
    </row>
    <row r="30" spans="1:20" ht="22.5" customHeight="1">
      <c r="A30" s="38"/>
      <c r="B30" s="41" t="s">
        <v>56</v>
      </c>
      <c r="C30" s="30">
        <v>8615</v>
      </c>
      <c r="D30" s="31">
        <v>4897</v>
      </c>
      <c r="E30" s="32"/>
      <c r="F30" s="33">
        <v>476</v>
      </c>
      <c r="G30" s="31">
        <v>295</v>
      </c>
      <c r="H30" s="34">
        <v>101</v>
      </c>
      <c r="I30" s="32"/>
      <c r="J30" s="33">
        <v>8615</v>
      </c>
      <c r="K30" s="26">
        <f t="shared" si="0"/>
        <v>100</v>
      </c>
      <c r="L30" s="27">
        <v>366</v>
      </c>
      <c r="M30" s="28">
        <v>8</v>
      </c>
      <c r="N30" s="28"/>
      <c r="O30" s="156"/>
      <c r="Q30" s="146"/>
      <c r="R30" s="107"/>
      <c r="S30" s="107" t="s">
        <v>57</v>
      </c>
      <c r="T30" s="7"/>
    </row>
    <row r="31" spans="1:20" ht="22.5" customHeight="1">
      <c r="A31" s="38"/>
      <c r="B31" s="41" t="s">
        <v>58</v>
      </c>
      <c r="C31" s="30">
        <v>18892</v>
      </c>
      <c r="D31" s="31">
        <v>12001</v>
      </c>
      <c r="E31" s="32"/>
      <c r="F31" s="33">
        <v>768</v>
      </c>
      <c r="G31" s="31">
        <v>468</v>
      </c>
      <c r="H31" s="34">
        <v>214</v>
      </c>
      <c r="I31" s="32"/>
      <c r="J31" s="33">
        <v>18892</v>
      </c>
      <c r="K31" s="26">
        <f t="shared" si="0"/>
        <v>100</v>
      </c>
      <c r="L31" s="27">
        <v>408</v>
      </c>
      <c r="M31" s="28">
        <v>7</v>
      </c>
      <c r="N31" s="28"/>
      <c r="O31" s="156"/>
      <c r="Q31" s="146"/>
      <c r="R31" s="107"/>
      <c r="S31" s="107" t="s">
        <v>59</v>
      </c>
      <c r="T31" s="7"/>
    </row>
    <row r="32" spans="1:20" ht="22.5" customHeight="1">
      <c r="A32" s="38"/>
      <c r="B32" s="42" t="s">
        <v>60</v>
      </c>
      <c r="C32" s="30">
        <v>12280</v>
      </c>
      <c r="D32" s="31">
        <v>7972</v>
      </c>
      <c r="E32" s="32"/>
      <c r="F32" s="33">
        <v>741</v>
      </c>
      <c r="G32" s="31">
        <v>368</v>
      </c>
      <c r="H32" s="34">
        <v>204</v>
      </c>
      <c r="I32" s="32"/>
      <c r="J32" s="33">
        <v>12280</v>
      </c>
      <c r="K32" s="26">
        <f t="shared" si="0"/>
        <v>100</v>
      </c>
      <c r="L32" s="27">
        <v>71</v>
      </c>
      <c r="M32" s="28">
        <v>7</v>
      </c>
      <c r="N32" s="28"/>
      <c r="O32" s="156"/>
      <c r="Q32" s="146"/>
      <c r="R32" s="107"/>
      <c r="S32" s="107" t="s">
        <v>61</v>
      </c>
      <c r="T32" s="7"/>
    </row>
    <row r="33" spans="1:20" ht="22.5" customHeight="1">
      <c r="A33" s="38"/>
      <c r="B33" s="41" t="s">
        <v>62</v>
      </c>
      <c r="C33" s="30">
        <v>9611</v>
      </c>
      <c r="D33" s="31">
        <v>5920</v>
      </c>
      <c r="E33" s="32"/>
      <c r="F33" s="33">
        <v>533</v>
      </c>
      <c r="G33" s="31">
        <v>314</v>
      </c>
      <c r="H33" s="34">
        <v>164</v>
      </c>
      <c r="I33" s="32"/>
      <c r="J33" s="33">
        <v>9611</v>
      </c>
      <c r="K33" s="26">
        <f t="shared" si="0"/>
        <v>100</v>
      </c>
      <c r="L33" s="27">
        <v>211</v>
      </c>
      <c r="M33" s="28">
        <v>8</v>
      </c>
      <c r="N33" s="28"/>
      <c r="O33" s="156"/>
      <c r="Q33" s="146"/>
      <c r="R33" s="107"/>
      <c r="S33" s="107" t="s">
        <v>63</v>
      </c>
      <c r="T33" s="7"/>
    </row>
    <row r="34" spans="1:20" ht="22.5" customHeight="1">
      <c r="A34" s="38"/>
      <c r="B34" s="41" t="s">
        <v>64</v>
      </c>
      <c r="C34" s="30">
        <v>13780</v>
      </c>
      <c r="D34" s="31">
        <v>8740</v>
      </c>
      <c r="E34" s="32"/>
      <c r="F34" s="33">
        <v>674</v>
      </c>
      <c r="G34" s="31">
        <v>430</v>
      </c>
      <c r="H34" s="34">
        <v>195</v>
      </c>
      <c r="I34" s="32"/>
      <c r="J34" s="33">
        <v>13780</v>
      </c>
      <c r="K34" s="26">
        <f t="shared" si="0"/>
        <v>100</v>
      </c>
      <c r="L34" s="27">
        <v>205</v>
      </c>
      <c r="M34" s="28">
        <v>8</v>
      </c>
      <c r="N34" s="28"/>
      <c r="O34" s="156"/>
      <c r="Q34" s="146"/>
      <c r="R34" s="107"/>
      <c r="S34" s="107" t="s">
        <v>65</v>
      </c>
      <c r="T34" s="7"/>
    </row>
    <row r="35" spans="1:20" ht="22.5" customHeight="1">
      <c r="A35" s="38"/>
      <c r="B35" s="42" t="s">
        <v>66</v>
      </c>
      <c r="C35" s="30">
        <v>10703</v>
      </c>
      <c r="D35" s="31">
        <v>7616</v>
      </c>
      <c r="E35" s="32"/>
      <c r="F35" s="33">
        <v>423</v>
      </c>
      <c r="G35" s="31">
        <v>267</v>
      </c>
      <c r="H35" s="34">
        <v>118</v>
      </c>
      <c r="I35" s="32"/>
      <c r="J35" s="33">
        <v>10703</v>
      </c>
      <c r="K35" s="26">
        <f t="shared" si="0"/>
        <v>100</v>
      </c>
      <c r="L35" s="27">
        <v>395</v>
      </c>
      <c r="M35" s="28">
        <v>8</v>
      </c>
      <c r="N35" s="28"/>
      <c r="O35" s="156"/>
      <c r="Q35" s="146"/>
      <c r="R35" s="107"/>
      <c r="S35" s="107" t="s">
        <v>67</v>
      </c>
      <c r="T35" s="7"/>
    </row>
    <row r="36" spans="1:20" ht="22.5" customHeight="1">
      <c r="A36" s="38"/>
      <c r="B36" s="41" t="s">
        <v>68</v>
      </c>
      <c r="C36" s="30">
        <v>17990</v>
      </c>
      <c r="D36" s="31">
        <v>10240</v>
      </c>
      <c r="E36" s="32"/>
      <c r="F36" s="33">
        <v>1100</v>
      </c>
      <c r="G36" s="31">
        <v>570</v>
      </c>
      <c r="H36" s="34">
        <v>198</v>
      </c>
      <c r="I36" s="32"/>
      <c r="J36" s="33">
        <v>17990</v>
      </c>
      <c r="K36" s="26">
        <f t="shared" si="0"/>
        <v>100</v>
      </c>
      <c r="L36" s="27">
        <v>529</v>
      </c>
      <c r="M36" s="28">
        <v>13</v>
      </c>
      <c r="N36" s="28"/>
      <c r="O36" s="156"/>
      <c r="Q36" s="146"/>
      <c r="R36" s="107"/>
      <c r="S36" s="107" t="s">
        <v>69</v>
      </c>
      <c r="T36" s="7"/>
    </row>
    <row r="37" spans="1:20" ht="22.5" customHeight="1">
      <c r="A37" s="40"/>
      <c r="B37" s="42" t="s">
        <v>70</v>
      </c>
      <c r="C37" s="30">
        <v>11640</v>
      </c>
      <c r="D37" s="31">
        <v>7511</v>
      </c>
      <c r="E37" s="32"/>
      <c r="F37" s="33">
        <v>765</v>
      </c>
      <c r="G37" s="31">
        <v>309</v>
      </c>
      <c r="H37" s="34">
        <v>138</v>
      </c>
      <c r="I37" s="32"/>
      <c r="J37" s="33">
        <v>11640</v>
      </c>
      <c r="K37" s="26">
        <f t="shared" si="0"/>
        <v>100</v>
      </c>
      <c r="L37" s="27">
        <v>233</v>
      </c>
      <c r="M37" s="28">
        <v>8</v>
      </c>
      <c r="N37" s="28"/>
      <c r="O37" s="157"/>
      <c r="Q37" s="146"/>
      <c r="R37" s="107"/>
      <c r="S37" s="107" t="s">
        <v>71</v>
      </c>
      <c r="T37" s="7"/>
    </row>
    <row r="38" spans="1:20" ht="22.5" customHeight="1">
      <c r="A38" s="38"/>
      <c r="B38" s="102" t="s">
        <v>72</v>
      </c>
      <c r="C38" s="30">
        <v>11157</v>
      </c>
      <c r="D38" s="31">
        <v>7227</v>
      </c>
      <c r="E38" s="32"/>
      <c r="F38" s="33">
        <v>504</v>
      </c>
      <c r="G38" s="31">
        <v>312</v>
      </c>
      <c r="H38" s="34">
        <v>161</v>
      </c>
      <c r="I38" s="32"/>
      <c r="J38" s="33">
        <v>11157</v>
      </c>
      <c r="K38" s="26">
        <f t="shared" si="0"/>
        <v>100</v>
      </c>
      <c r="L38" s="27">
        <v>187</v>
      </c>
      <c r="M38" s="28">
        <v>5</v>
      </c>
      <c r="N38" s="28"/>
      <c r="O38" s="104"/>
      <c r="Q38" s="146"/>
      <c r="R38" s="107"/>
      <c r="S38" s="107" t="s">
        <v>73</v>
      </c>
      <c r="T38" s="7"/>
    </row>
    <row r="39" spans="1:20" ht="22.5" customHeight="1">
      <c r="A39" s="38"/>
      <c r="B39" s="41" t="s">
        <v>74</v>
      </c>
      <c r="C39" s="30">
        <v>12362</v>
      </c>
      <c r="D39" s="31">
        <v>8180</v>
      </c>
      <c r="E39" s="32"/>
      <c r="F39" s="33">
        <v>759</v>
      </c>
      <c r="G39" s="31">
        <v>356</v>
      </c>
      <c r="H39" s="34">
        <v>148</v>
      </c>
      <c r="I39" s="32"/>
      <c r="J39" s="33">
        <v>12362</v>
      </c>
      <c r="K39" s="26">
        <f t="shared" si="0"/>
        <v>100</v>
      </c>
      <c r="L39" s="27">
        <v>182</v>
      </c>
      <c r="M39" s="28">
        <v>11</v>
      </c>
      <c r="N39" s="28"/>
      <c r="O39" s="104"/>
      <c r="Q39" s="146"/>
      <c r="R39" s="107"/>
      <c r="S39" s="107" t="s">
        <v>75</v>
      </c>
      <c r="T39" s="7"/>
    </row>
    <row r="40" spans="1:20" ht="22.5" customHeight="1">
      <c r="A40" s="38"/>
      <c r="B40" s="41" t="s">
        <v>76</v>
      </c>
      <c r="C40" s="30">
        <v>24222</v>
      </c>
      <c r="D40" s="31">
        <v>13961</v>
      </c>
      <c r="E40" s="32"/>
      <c r="F40" s="33">
        <v>912</v>
      </c>
      <c r="G40" s="31">
        <v>604</v>
      </c>
      <c r="H40" s="34">
        <v>229</v>
      </c>
      <c r="I40" s="32"/>
      <c r="J40" s="33">
        <v>24222</v>
      </c>
      <c r="K40" s="26">
        <f t="shared" si="0"/>
        <v>100</v>
      </c>
      <c r="L40" s="27">
        <v>540</v>
      </c>
      <c r="M40" s="28">
        <v>12</v>
      </c>
      <c r="N40" s="28"/>
      <c r="O40" s="104"/>
      <c r="Q40" s="146"/>
      <c r="R40" s="107"/>
      <c r="S40" s="107" t="s">
        <v>77</v>
      </c>
      <c r="T40" s="7"/>
    </row>
    <row r="41" spans="1:20" ht="22.5" customHeight="1">
      <c r="A41" s="38"/>
      <c r="B41" s="41" t="s">
        <v>78</v>
      </c>
      <c r="C41" s="30">
        <v>6404</v>
      </c>
      <c r="D41" s="31">
        <v>3750</v>
      </c>
      <c r="E41" s="32"/>
      <c r="F41" s="33">
        <v>393</v>
      </c>
      <c r="G41" s="31">
        <v>270</v>
      </c>
      <c r="H41" s="34">
        <v>143</v>
      </c>
      <c r="I41" s="32"/>
      <c r="J41" s="33">
        <v>6404</v>
      </c>
      <c r="K41" s="26">
        <f t="shared" si="0"/>
        <v>100</v>
      </c>
      <c r="L41" s="27">
        <v>302</v>
      </c>
      <c r="M41" s="28">
        <v>4</v>
      </c>
      <c r="N41" s="28"/>
      <c r="O41" s="104"/>
      <c r="Q41" s="146"/>
      <c r="R41" s="107"/>
      <c r="S41" s="107" t="s">
        <v>74</v>
      </c>
      <c r="T41" s="7"/>
    </row>
    <row r="42" spans="1:20" ht="22.5" customHeight="1">
      <c r="A42" s="40"/>
      <c r="B42" s="42" t="s">
        <v>79</v>
      </c>
      <c r="C42" s="30">
        <v>8749</v>
      </c>
      <c r="D42" s="31">
        <v>4391</v>
      </c>
      <c r="E42" s="32"/>
      <c r="F42" s="33">
        <v>741</v>
      </c>
      <c r="G42" s="31">
        <v>327</v>
      </c>
      <c r="H42" s="34">
        <v>135</v>
      </c>
      <c r="I42" s="32"/>
      <c r="J42" s="33">
        <v>8749</v>
      </c>
      <c r="K42" s="26">
        <f t="shared" si="0"/>
        <v>100</v>
      </c>
      <c r="L42" s="27">
        <v>88</v>
      </c>
      <c r="M42" s="28">
        <v>7</v>
      </c>
      <c r="N42" s="28"/>
      <c r="O42" s="104"/>
      <c r="Q42" s="146"/>
      <c r="R42" s="107"/>
      <c r="S42" s="107" t="s">
        <v>80</v>
      </c>
      <c r="T42" s="7"/>
    </row>
    <row r="43" spans="1:20" ht="22.5" customHeight="1">
      <c r="A43" s="143" t="s">
        <v>81</v>
      </c>
      <c r="B43" s="149"/>
      <c r="C43" s="30">
        <v>165128</v>
      </c>
      <c r="D43" s="31">
        <v>63446</v>
      </c>
      <c r="E43" s="32">
        <v>1147</v>
      </c>
      <c r="F43" s="33">
        <v>4232</v>
      </c>
      <c r="G43" s="31">
        <v>3471</v>
      </c>
      <c r="H43" s="34">
        <v>1785</v>
      </c>
      <c r="I43" s="32">
        <v>13</v>
      </c>
      <c r="J43" s="33">
        <v>77994</v>
      </c>
      <c r="K43" s="26">
        <f t="shared" si="0"/>
        <v>47.23244997819873</v>
      </c>
      <c r="L43" s="27">
        <v>3451</v>
      </c>
      <c r="M43" s="28">
        <v>83</v>
      </c>
      <c r="N43" s="28">
        <v>10</v>
      </c>
      <c r="O43" s="104"/>
      <c r="Q43" s="146"/>
      <c r="R43" s="107"/>
      <c r="S43" s="107" t="s">
        <v>82</v>
      </c>
      <c r="T43" s="7"/>
    </row>
    <row r="44" spans="1:20" ht="22.5" customHeight="1">
      <c r="A44" s="143" t="s">
        <v>83</v>
      </c>
      <c r="B44" s="149"/>
      <c r="C44" s="30">
        <v>55926</v>
      </c>
      <c r="D44" s="31">
        <v>23949</v>
      </c>
      <c r="E44" s="32">
        <v>11</v>
      </c>
      <c r="F44" s="33">
        <v>2901</v>
      </c>
      <c r="G44" s="31">
        <v>2694</v>
      </c>
      <c r="H44" s="34">
        <v>731</v>
      </c>
      <c r="I44" s="32">
        <v>0</v>
      </c>
      <c r="J44" s="33">
        <v>50738</v>
      </c>
      <c r="K44" s="26">
        <f t="shared" si="0"/>
        <v>90.723455995422526</v>
      </c>
      <c r="L44" s="27">
        <v>1006</v>
      </c>
      <c r="M44" s="28">
        <v>60</v>
      </c>
      <c r="N44" s="28">
        <v>7</v>
      </c>
      <c r="O44" s="105"/>
      <c r="Q44" s="146"/>
      <c r="R44" s="107"/>
      <c r="S44" s="107" t="s">
        <v>84</v>
      </c>
      <c r="T44" s="7"/>
    </row>
    <row r="45" spans="1:20" ht="22.5" customHeight="1">
      <c r="A45" s="143" t="s">
        <v>85</v>
      </c>
      <c r="B45" s="149"/>
      <c r="C45" s="30">
        <v>196224</v>
      </c>
      <c r="D45" s="31">
        <v>36720</v>
      </c>
      <c r="E45" s="32">
        <v>976</v>
      </c>
      <c r="F45" s="33">
        <v>7134</v>
      </c>
      <c r="G45" s="31">
        <v>4661</v>
      </c>
      <c r="H45" s="34">
        <v>1265</v>
      </c>
      <c r="I45" s="32">
        <v>8</v>
      </c>
      <c r="J45" s="33">
        <v>114410</v>
      </c>
      <c r="K45" s="26">
        <f t="shared" si="0"/>
        <v>58.305813763861714</v>
      </c>
      <c r="L45" s="27">
        <v>10855</v>
      </c>
      <c r="M45" s="28">
        <v>50</v>
      </c>
      <c r="N45" s="28">
        <v>11</v>
      </c>
      <c r="O45" s="138">
        <f>(C45+C46)/Q45</f>
        <v>4.8260327420457747</v>
      </c>
      <c r="Q45" s="146">
        <v>49722</v>
      </c>
      <c r="R45" s="120" t="s">
        <v>85</v>
      </c>
      <c r="S45" s="120"/>
      <c r="T45" s="7"/>
    </row>
    <row r="46" spans="1:20" ht="22.5" customHeight="1">
      <c r="A46" s="35"/>
      <c r="B46" s="43" t="s">
        <v>86</v>
      </c>
      <c r="C46" s="30">
        <v>43736</v>
      </c>
      <c r="D46" s="31">
        <v>6350</v>
      </c>
      <c r="E46" s="32">
        <v>0</v>
      </c>
      <c r="F46" s="33">
        <v>606</v>
      </c>
      <c r="G46" s="31">
        <v>40</v>
      </c>
      <c r="H46" s="34">
        <v>40</v>
      </c>
      <c r="I46" s="32">
        <v>0</v>
      </c>
      <c r="J46" s="33">
        <v>39530</v>
      </c>
      <c r="K46" s="26">
        <f t="shared" si="0"/>
        <v>90.383208340954823</v>
      </c>
      <c r="L46" s="27">
        <v>132</v>
      </c>
      <c r="M46" s="28">
        <v>11</v>
      </c>
      <c r="N46" s="28">
        <v>2</v>
      </c>
      <c r="O46" s="139" t="e">
        <f>C46/Q46</f>
        <v>#DIV/0!</v>
      </c>
      <c r="Q46" s="146"/>
      <c r="R46" s="107"/>
      <c r="S46" s="110" t="s">
        <v>86</v>
      </c>
      <c r="T46" s="7"/>
    </row>
    <row r="47" spans="1:20" ht="22.5" customHeight="1">
      <c r="A47" s="127" t="s">
        <v>87</v>
      </c>
      <c r="B47" s="128"/>
      <c r="C47" s="30">
        <v>203320</v>
      </c>
      <c r="D47" s="31"/>
      <c r="E47" s="32"/>
      <c r="F47" s="33">
        <v>7069</v>
      </c>
      <c r="G47" s="31"/>
      <c r="H47" s="34"/>
      <c r="I47" s="32"/>
      <c r="J47" s="33">
        <v>98351</v>
      </c>
      <c r="K47" s="26">
        <f t="shared" si="0"/>
        <v>48.372516230572501</v>
      </c>
      <c r="L47" s="27">
        <v>3832</v>
      </c>
      <c r="M47" s="28">
        <v>72</v>
      </c>
      <c r="N47" s="28">
        <v>10</v>
      </c>
      <c r="O47" s="29">
        <f>C47/Q47</f>
        <v>4.0165148851267265</v>
      </c>
      <c r="Q47" s="109">
        <v>50621</v>
      </c>
      <c r="R47" s="126" t="s">
        <v>87</v>
      </c>
      <c r="S47" s="126"/>
      <c r="T47" s="7"/>
    </row>
    <row r="48" spans="1:20" ht="22.5" customHeight="1">
      <c r="A48" s="127" t="s">
        <v>88</v>
      </c>
      <c r="B48" s="128"/>
      <c r="C48" s="30">
        <v>138417</v>
      </c>
      <c r="D48" s="31">
        <v>14619</v>
      </c>
      <c r="E48" s="32">
        <v>238</v>
      </c>
      <c r="F48" s="33">
        <v>7264</v>
      </c>
      <c r="G48" s="31">
        <v>6052</v>
      </c>
      <c r="H48" s="34">
        <v>1716</v>
      </c>
      <c r="I48" s="32">
        <v>3</v>
      </c>
      <c r="J48" s="33">
        <v>81812</v>
      </c>
      <c r="K48" s="26">
        <f t="shared" si="0"/>
        <v>59.105456699682847</v>
      </c>
      <c r="L48" s="27">
        <v>2109</v>
      </c>
      <c r="M48" s="28">
        <v>117</v>
      </c>
      <c r="N48" s="28">
        <v>12</v>
      </c>
      <c r="O48" s="29">
        <f>C48/Q48</f>
        <v>3.2743595202611595</v>
      </c>
      <c r="Q48" s="109">
        <v>42273</v>
      </c>
      <c r="R48" s="126" t="s">
        <v>88</v>
      </c>
      <c r="S48" s="126"/>
      <c r="T48" s="7"/>
    </row>
    <row r="49" spans="1:20" ht="22.5" customHeight="1">
      <c r="A49" s="150" t="s">
        <v>89</v>
      </c>
      <c r="B49" s="151"/>
      <c r="C49" s="30">
        <v>303127</v>
      </c>
      <c r="D49" s="31">
        <v>99149</v>
      </c>
      <c r="E49" s="32">
        <v>1933</v>
      </c>
      <c r="F49" s="33">
        <v>8776</v>
      </c>
      <c r="G49" s="31">
        <v>8120</v>
      </c>
      <c r="H49" s="34">
        <v>2915</v>
      </c>
      <c r="I49" s="32">
        <v>12</v>
      </c>
      <c r="J49" s="33">
        <v>234804</v>
      </c>
      <c r="K49" s="26">
        <f t="shared" si="0"/>
        <v>77.460602321799115</v>
      </c>
      <c r="L49" s="27">
        <v>6056</v>
      </c>
      <c r="M49" s="28">
        <v>165</v>
      </c>
      <c r="N49" s="28">
        <v>29</v>
      </c>
      <c r="O49" s="138">
        <f>(C49+C50)/Q49</f>
        <v>5.8585347187472401</v>
      </c>
      <c r="Q49" s="146">
        <v>67946</v>
      </c>
      <c r="R49" s="126" t="s">
        <v>89</v>
      </c>
      <c r="S49" s="126"/>
      <c r="T49" s="7"/>
    </row>
    <row r="50" spans="1:20" ht="22.5" customHeight="1">
      <c r="A50" s="150" t="s">
        <v>90</v>
      </c>
      <c r="B50" s="152"/>
      <c r="C50" s="30">
        <v>94937</v>
      </c>
      <c r="D50" s="31">
        <v>27153</v>
      </c>
      <c r="E50" s="32"/>
      <c r="F50" s="33">
        <v>1916</v>
      </c>
      <c r="G50" s="31">
        <v>1028</v>
      </c>
      <c r="H50" s="34">
        <v>562</v>
      </c>
      <c r="I50" s="32"/>
      <c r="J50" s="33">
        <v>73457</v>
      </c>
      <c r="K50" s="26">
        <f t="shared" si="0"/>
        <v>77.374469384960548</v>
      </c>
      <c r="L50" s="27">
        <v>1233</v>
      </c>
      <c r="M50" s="28">
        <v>15</v>
      </c>
      <c r="N50" s="28">
        <v>7</v>
      </c>
      <c r="O50" s="139" t="e">
        <f>C50/Q50</f>
        <v>#DIV/0!</v>
      </c>
      <c r="Q50" s="146"/>
      <c r="R50" s="126" t="s">
        <v>90</v>
      </c>
      <c r="S50" s="153"/>
      <c r="T50" s="7"/>
    </row>
    <row r="51" spans="1:20" ht="22.5" customHeight="1">
      <c r="A51" s="143" t="s">
        <v>91</v>
      </c>
      <c r="B51" s="149"/>
      <c r="C51" s="30">
        <v>160309</v>
      </c>
      <c r="D51" s="31">
        <v>44567</v>
      </c>
      <c r="E51" s="32">
        <v>615</v>
      </c>
      <c r="F51" s="33">
        <v>4980</v>
      </c>
      <c r="G51" s="31">
        <v>4610</v>
      </c>
      <c r="H51" s="34">
        <v>1703</v>
      </c>
      <c r="I51" s="32">
        <v>10</v>
      </c>
      <c r="J51" s="33">
        <v>112949</v>
      </c>
      <c r="K51" s="26">
        <f t="shared" si="0"/>
        <v>70.457054812892608</v>
      </c>
      <c r="L51" s="27">
        <v>4957</v>
      </c>
      <c r="M51" s="28">
        <v>130</v>
      </c>
      <c r="N51" s="28">
        <v>16</v>
      </c>
      <c r="O51" s="138">
        <f>(C51+C52+C53)/Q51</f>
        <v>5.3618300012265427</v>
      </c>
      <c r="Q51" s="146">
        <v>32612</v>
      </c>
      <c r="R51" s="120" t="s">
        <v>91</v>
      </c>
      <c r="S51" s="120"/>
      <c r="T51" s="7"/>
    </row>
    <row r="52" spans="1:20" ht="22.5" customHeight="1">
      <c r="A52" s="35"/>
      <c r="B52" s="42" t="s">
        <v>92</v>
      </c>
      <c r="C52" s="30">
        <v>7316</v>
      </c>
      <c r="D52" s="31">
        <v>5037</v>
      </c>
      <c r="E52" s="32">
        <v>1</v>
      </c>
      <c r="F52" s="33">
        <v>152</v>
      </c>
      <c r="G52" s="31">
        <v>107</v>
      </c>
      <c r="H52" s="34">
        <v>61</v>
      </c>
      <c r="I52" s="32">
        <v>0</v>
      </c>
      <c r="J52" s="33">
        <v>7316</v>
      </c>
      <c r="K52" s="26">
        <f t="shared" si="0"/>
        <v>100</v>
      </c>
      <c r="L52" s="27">
        <v>15</v>
      </c>
      <c r="M52" s="28">
        <v>12</v>
      </c>
      <c r="N52" s="28">
        <v>0</v>
      </c>
      <c r="O52" s="145" t="e">
        <f>C52/Q52</f>
        <v>#DIV/0!</v>
      </c>
      <c r="Q52" s="146"/>
      <c r="R52" s="107"/>
      <c r="S52" s="110" t="s">
        <v>92</v>
      </c>
      <c r="T52" s="7"/>
    </row>
    <row r="53" spans="1:20" ht="22.5" customHeight="1">
      <c r="A53" s="35"/>
      <c r="B53" s="43" t="s">
        <v>93</v>
      </c>
      <c r="C53" s="30">
        <v>7235</v>
      </c>
      <c r="D53" s="31">
        <v>4827</v>
      </c>
      <c r="E53" s="32">
        <v>3</v>
      </c>
      <c r="F53" s="33">
        <v>153</v>
      </c>
      <c r="G53" s="31">
        <v>109</v>
      </c>
      <c r="H53" s="34">
        <v>85</v>
      </c>
      <c r="I53" s="32">
        <v>0</v>
      </c>
      <c r="J53" s="33">
        <v>7316</v>
      </c>
      <c r="K53" s="26">
        <f t="shared" si="0"/>
        <v>101.1195577055978</v>
      </c>
      <c r="L53" s="27">
        <v>63</v>
      </c>
      <c r="M53" s="28">
        <v>14</v>
      </c>
      <c r="N53" s="28">
        <v>0</v>
      </c>
      <c r="O53" s="139" t="e">
        <f>C53/Q53</f>
        <v>#DIV/0!</v>
      </c>
      <c r="Q53" s="146"/>
      <c r="R53" s="107"/>
      <c r="S53" s="110" t="s">
        <v>93</v>
      </c>
      <c r="T53" s="7"/>
    </row>
    <row r="54" spans="1:20" ht="22.5" customHeight="1">
      <c r="A54" s="143" t="s">
        <v>94</v>
      </c>
      <c r="B54" s="144"/>
      <c r="C54" s="30">
        <v>213766</v>
      </c>
      <c r="D54" s="31">
        <v>46766</v>
      </c>
      <c r="E54" s="32"/>
      <c r="F54" s="33">
        <v>6435</v>
      </c>
      <c r="G54" s="31">
        <v>4772</v>
      </c>
      <c r="H54" s="34">
        <v>1273</v>
      </c>
      <c r="I54" s="32"/>
      <c r="J54" s="33">
        <v>84251</v>
      </c>
      <c r="K54" s="26">
        <f t="shared" si="0"/>
        <v>39.412722322539601</v>
      </c>
      <c r="L54" s="27">
        <v>240</v>
      </c>
      <c r="M54" s="28">
        <v>53</v>
      </c>
      <c r="N54" s="28">
        <v>14</v>
      </c>
      <c r="O54" s="138">
        <f>(C54+C55+C56+C57)/Q54</f>
        <v>5.7627642760611124</v>
      </c>
      <c r="Q54" s="146">
        <v>43657</v>
      </c>
      <c r="R54" s="120" t="s">
        <v>94</v>
      </c>
      <c r="S54" s="120"/>
      <c r="T54" s="7"/>
    </row>
    <row r="55" spans="1:20" ht="22.5" customHeight="1">
      <c r="A55" s="38"/>
      <c r="B55" s="44" t="s">
        <v>95</v>
      </c>
      <c r="C55" s="30">
        <v>7730</v>
      </c>
      <c r="D55" s="31">
        <v>4854</v>
      </c>
      <c r="E55" s="32"/>
      <c r="F55" s="33">
        <v>190</v>
      </c>
      <c r="G55" s="31">
        <v>130</v>
      </c>
      <c r="H55" s="34">
        <v>46</v>
      </c>
      <c r="I55" s="32"/>
      <c r="J55" s="33">
        <v>6574</v>
      </c>
      <c r="K55" s="26">
        <f t="shared" si="0"/>
        <v>85.045278137128079</v>
      </c>
      <c r="L55" s="27"/>
      <c r="M55" s="28">
        <v>3</v>
      </c>
      <c r="N55" s="28"/>
      <c r="O55" s="145" t="e">
        <f>C55/Q55</f>
        <v>#DIV/0!</v>
      </c>
      <c r="Q55" s="146"/>
      <c r="R55" s="107"/>
      <c r="S55" s="110" t="s">
        <v>95</v>
      </c>
      <c r="T55" s="7"/>
    </row>
    <row r="56" spans="1:20" ht="22.5" customHeight="1">
      <c r="A56" s="38"/>
      <c r="B56" s="45" t="s">
        <v>96</v>
      </c>
      <c r="C56" s="30">
        <v>6777</v>
      </c>
      <c r="D56" s="31">
        <v>4371</v>
      </c>
      <c r="E56" s="32"/>
      <c r="F56" s="33">
        <v>249</v>
      </c>
      <c r="G56" s="31">
        <v>142</v>
      </c>
      <c r="H56" s="34">
        <v>111</v>
      </c>
      <c r="I56" s="32"/>
      <c r="J56" s="33">
        <v>5424</v>
      </c>
      <c r="K56" s="26">
        <f t="shared" si="0"/>
        <v>80.035413899955728</v>
      </c>
      <c r="L56" s="27"/>
      <c r="M56" s="28">
        <v>3</v>
      </c>
      <c r="N56" s="28"/>
      <c r="O56" s="145" t="e">
        <f>(C56+C57)/Q56</f>
        <v>#DIV/0!</v>
      </c>
      <c r="Q56" s="146"/>
      <c r="R56" s="107"/>
      <c r="S56" s="110" t="s">
        <v>96</v>
      </c>
      <c r="T56" s="7"/>
    </row>
    <row r="57" spans="1:20" ht="22.5" customHeight="1">
      <c r="A57" s="40"/>
      <c r="B57" s="45" t="s">
        <v>97</v>
      </c>
      <c r="C57" s="30">
        <v>23312</v>
      </c>
      <c r="D57" s="31">
        <v>8026</v>
      </c>
      <c r="E57" s="32"/>
      <c r="F57" s="33">
        <v>889</v>
      </c>
      <c r="G57" s="31">
        <v>509</v>
      </c>
      <c r="H57" s="34"/>
      <c r="I57" s="32">
        <v>204</v>
      </c>
      <c r="J57" s="33">
        <v>11724</v>
      </c>
      <c r="K57" s="26">
        <f t="shared" si="0"/>
        <v>50.291695264241589</v>
      </c>
      <c r="L57" s="27">
        <v>7</v>
      </c>
      <c r="M57" s="28">
        <v>6</v>
      </c>
      <c r="N57" s="28">
        <v>1</v>
      </c>
      <c r="O57" s="139" t="e">
        <f>C57/Q57</f>
        <v>#DIV/0!</v>
      </c>
      <c r="Q57" s="146"/>
      <c r="R57" s="107"/>
      <c r="S57" s="107" t="s">
        <v>97</v>
      </c>
      <c r="T57" s="7"/>
    </row>
    <row r="58" spans="1:20" ht="22.5" customHeight="1">
      <c r="A58" s="141" t="s">
        <v>98</v>
      </c>
      <c r="B58" s="144"/>
      <c r="C58" s="30">
        <v>133421</v>
      </c>
      <c r="D58" s="31">
        <v>30929</v>
      </c>
      <c r="E58" s="32">
        <v>360</v>
      </c>
      <c r="F58" s="33">
        <v>4999</v>
      </c>
      <c r="G58" s="31">
        <v>2946</v>
      </c>
      <c r="H58" s="34">
        <v>1025</v>
      </c>
      <c r="I58" s="32">
        <v>42</v>
      </c>
      <c r="J58" s="33">
        <v>100668</v>
      </c>
      <c r="K58" s="26">
        <f t="shared" si="0"/>
        <v>75.451390710607782</v>
      </c>
      <c r="L58" s="27">
        <v>557</v>
      </c>
      <c r="M58" s="28">
        <v>60</v>
      </c>
      <c r="N58" s="28">
        <v>12</v>
      </c>
      <c r="O58" s="29">
        <f>C58/Q58</f>
        <v>4.808830419895477</v>
      </c>
      <c r="Q58" s="109">
        <v>27745</v>
      </c>
      <c r="R58" s="120" t="s">
        <v>99</v>
      </c>
      <c r="S58" s="121"/>
      <c r="T58" s="7"/>
    </row>
    <row r="59" spans="1:20" ht="22.5" customHeight="1">
      <c r="A59" s="141" t="s">
        <v>100</v>
      </c>
      <c r="B59" s="144"/>
      <c r="C59" s="46">
        <v>120558</v>
      </c>
      <c r="D59" s="31">
        <v>17493</v>
      </c>
      <c r="E59" s="32">
        <v>356</v>
      </c>
      <c r="F59" s="33">
        <v>3143</v>
      </c>
      <c r="G59" s="31">
        <v>2743</v>
      </c>
      <c r="H59" s="34">
        <v>379</v>
      </c>
      <c r="I59" s="32">
        <v>5</v>
      </c>
      <c r="J59" s="33">
        <v>71883</v>
      </c>
      <c r="K59" s="26">
        <f t="shared" si="0"/>
        <v>59.625242621808596</v>
      </c>
      <c r="L59" s="27">
        <v>4778</v>
      </c>
      <c r="M59" s="28">
        <v>46</v>
      </c>
      <c r="N59" s="28">
        <v>7</v>
      </c>
      <c r="O59" s="29">
        <f t="shared" ref="O59:O74" si="1">C59/Q59</f>
        <v>5.703107999432329</v>
      </c>
      <c r="Q59" s="109">
        <v>21139</v>
      </c>
      <c r="R59" s="120" t="s">
        <v>101</v>
      </c>
      <c r="S59" s="121"/>
      <c r="T59" s="7"/>
    </row>
    <row r="60" spans="1:20" ht="22.5" customHeight="1">
      <c r="A60" s="141" t="s">
        <v>102</v>
      </c>
      <c r="B60" s="142"/>
      <c r="C60" s="30">
        <v>205755</v>
      </c>
      <c r="D60" s="31">
        <v>78346</v>
      </c>
      <c r="E60" s="32">
        <v>859</v>
      </c>
      <c r="F60" s="33">
        <v>5985</v>
      </c>
      <c r="G60" s="31">
        <v>4524</v>
      </c>
      <c r="H60" s="34">
        <v>1604</v>
      </c>
      <c r="I60" s="32">
        <v>1</v>
      </c>
      <c r="J60" s="33">
        <v>149396</v>
      </c>
      <c r="K60" s="26">
        <f t="shared" si="0"/>
        <v>72.608685086632164</v>
      </c>
      <c r="L60" s="27">
        <v>4803</v>
      </c>
      <c r="M60" s="28">
        <v>128</v>
      </c>
      <c r="N60" s="28">
        <v>9</v>
      </c>
      <c r="O60" s="29">
        <f t="shared" si="1"/>
        <v>3.6962418711601335</v>
      </c>
      <c r="Q60" s="109">
        <v>55666</v>
      </c>
      <c r="R60" s="120" t="s">
        <v>103</v>
      </c>
      <c r="S60" s="121"/>
      <c r="T60" s="7"/>
    </row>
    <row r="61" spans="1:20" ht="22.5" customHeight="1">
      <c r="A61" s="143" t="s">
        <v>104</v>
      </c>
      <c r="B61" s="142"/>
      <c r="C61" s="30">
        <v>382206</v>
      </c>
      <c r="D61" s="31">
        <v>89972</v>
      </c>
      <c r="E61" s="32">
        <v>3638</v>
      </c>
      <c r="F61" s="33">
        <v>9484</v>
      </c>
      <c r="G61" s="31">
        <v>7812</v>
      </c>
      <c r="H61" s="34">
        <v>2145</v>
      </c>
      <c r="I61" s="32">
        <v>66</v>
      </c>
      <c r="J61" s="33">
        <v>206057</v>
      </c>
      <c r="K61" s="26">
        <f t="shared" si="0"/>
        <v>53.912549776821926</v>
      </c>
      <c r="L61" s="27">
        <v>2117</v>
      </c>
      <c r="M61" s="28">
        <v>433</v>
      </c>
      <c r="N61" s="28">
        <v>24</v>
      </c>
      <c r="O61" s="138">
        <f>(C61+C62+C63+C64+C65+C66+C67+C68+C69)/Q61</f>
        <v>6.983038953670663</v>
      </c>
      <c r="P61" s="147"/>
      <c r="Q61" s="146">
        <v>66977</v>
      </c>
      <c r="R61" s="120" t="s">
        <v>105</v>
      </c>
      <c r="S61" s="121"/>
      <c r="T61" s="111"/>
    </row>
    <row r="62" spans="1:20" ht="22.5" customHeight="1">
      <c r="A62" s="47"/>
      <c r="B62" s="48" t="s">
        <v>106</v>
      </c>
      <c r="C62" s="30">
        <v>11649</v>
      </c>
      <c r="D62" s="31">
        <v>5258</v>
      </c>
      <c r="E62" s="32">
        <v>41</v>
      </c>
      <c r="F62" s="33">
        <v>737</v>
      </c>
      <c r="G62" s="31">
        <v>675</v>
      </c>
      <c r="H62" s="34">
        <v>389</v>
      </c>
      <c r="I62" s="32">
        <v>6</v>
      </c>
      <c r="J62" s="33">
        <v>11649</v>
      </c>
      <c r="K62" s="26">
        <f t="shared" si="0"/>
        <v>100</v>
      </c>
      <c r="L62" s="27">
        <v>0</v>
      </c>
      <c r="M62" s="28">
        <v>9</v>
      </c>
      <c r="N62" s="28">
        <v>0</v>
      </c>
      <c r="O62" s="145" t="e">
        <f t="shared" si="1"/>
        <v>#DIV/0!</v>
      </c>
      <c r="P62" s="148"/>
      <c r="Q62" s="146"/>
      <c r="R62" s="112"/>
      <c r="S62" s="107" t="s">
        <v>107</v>
      </c>
      <c r="T62" s="111"/>
    </row>
    <row r="63" spans="1:20" ht="22.5" customHeight="1">
      <c r="A63" s="49"/>
      <c r="B63" s="43" t="s">
        <v>108</v>
      </c>
      <c r="C63" s="30">
        <v>7882</v>
      </c>
      <c r="D63" s="31">
        <v>3283</v>
      </c>
      <c r="E63" s="32">
        <v>2</v>
      </c>
      <c r="F63" s="33">
        <v>474</v>
      </c>
      <c r="G63" s="31">
        <v>412</v>
      </c>
      <c r="H63" s="34">
        <v>244</v>
      </c>
      <c r="I63" s="32">
        <v>0</v>
      </c>
      <c r="J63" s="33">
        <v>7882</v>
      </c>
      <c r="K63" s="26">
        <f t="shared" si="0"/>
        <v>100</v>
      </c>
      <c r="L63" s="27">
        <v>0</v>
      </c>
      <c r="M63" s="28">
        <v>8</v>
      </c>
      <c r="N63" s="28">
        <v>0</v>
      </c>
      <c r="O63" s="145" t="e">
        <f t="shared" si="1"/>
        <v>#DIV/0!</v>
      </c>
      <c r="P63" s="148"/>
      <c r="Q63" s="146"/>
      <c r="R63" s="112"/>
      <c r="S63" s="107" t="s">
        <v>109</v>
      </c>
      <c r="T63" s="111"/>
    </row>
    <row r="64" spans="1:20" ht="22.5" customHeight="1">
      <c r="A64" s="38"/>
      <c r="B64" s="43" t="s">
        <v>110</v>
      </c>
      <c r="C64" s="30">
        <v>7616</v>
      </c>
      <c r="D64" s="31">
        <v>3755</v>
      </c>
      <c r="E64" s="32">
        <v>4</v>
      </c>
      <c r="F64" s="33">
        <v>448</v>
      </c>
      <c r="G64" s="31">
        <v>397</v>
      </c>
      <c r="H64" s="34">
        <v>212</v>
      </c>
      <c r="I64" s="32">
        <v>2</v>
      </c>
      <c r="J64" s="33">
        <v>7616</v>
      </c>
      <c r="K64" s="26">
        <f t="shared" si="0"/>
        <v>100</v>
      </c>
      <c r="L64" s="27">
        <v>0</v>
      </c>
      <c r="M64" s="28">
        <v>7</v>
      </c>
      <c r="N64" s="28">
        <v>0</v>
      </c>
      <c r="O64" s="145" t="e">
        <f t="shared" si="1"/>
        <v>#DIV/0!</v>
      </c>
      <c r="P64" s="148"/>
      <c r="Q64" s="146"/>
      <c r="R64" s="107"/>
      <c r="S64" s="107" t="s">
        <v>111</v>
      </c>
      <c r="T64" s="111"/>
    </row>
    <row r="65" spans="1:20" ht="22.5" customHeight="1">
      <c r="A65" s="35"/>
      <c r="B65" s="43" t="s">
        <v>112</v>
      </c>
      <c r="C65" s="30">
        <v>7600</v>
      </c>
      <c r="D65" s="31">
        <v>3231</v>
      </c>
      <c r="E65" s="32">
        <v>1</v>
      </c>
      <c r="F65" s="33">
        <v>588</v>
      </c>
      <c r="G65" s="31">
        <v>545</v>
      </c>
      <c r="H65" s="34">
        <v>296</v>
      </c>
      <c r="I65" s="32">
        <v>0</v>
      </c>
      <c r="J65" s="33">
        <v>7600</v>
      </c>
      <c r="K65" s="26">
        <f t="shared" si="0"/>
        <v>100</v>
      </c>
      <c r="L65" s="27">
        <v>0</v>
      </c>
      <c r="M65" s="28">
        <v>9</v>
      </c>
      <c r="N65" s="28">
        <v>0</v>
      </c>
      <c r="O65" s="145" t="e">
        <f t="shared" si="1"/>
        <v>#DIV/0!</v>
      </c>
      <c r="P65" s="148"/>
      <c r="Q65" s="146"/>
      <c r="R65" s="107"/>
      <c r="S65" s="107" t="s">
        <v>113</v>
      </c>
      <c r="T65" s="111"/>
    </row>
    <row r="66" spans="1:20" ht="22.5" customHeight="1">
      <c r="A66" s="35"/>
      <c r="B66" s="43" t="s">
        <v>114</v>
      </c>
      <c r="C66" s="30">
        <v>9024</v>
      </c>
      <c r="D66" s="31">
        <v>4697</v>
      </c>
      <c r="E66" s="32">
        <v>5</v>
      </c>
      <c r="F66" s="33">
        <v>452</v>
      </c>
      <c r="G66" s="31">
        <v>418</v>
      </c>
      <c r="H66" s="34">
        <v>224</v>
      </c>
      <c r="I66" s="32">
        <v>0</v>
      </c>
      <c r="J66" s="33">
        <v>9024</v>
      </c>
      <c r="K66" s="26">
        <f t="shared" si="0"/>
        <v>100</v>
      </c>
      <c r="L66" s="27">
        <v>0</v>
      </c>
      <c r="M66" s="28">
        <v>9</v>
      </c>
      <c r="N66" s="28">
        <v>0</v>
      </c>
      <c r="O66" s="145" t="e">
        <f t="shared" si="1"/>
        <v>#DIV/0!</v>
      </c>
      <c r="P66" s="148"/>
      <c r="Q66" s="146"/>
      <c r="R66" s="107"/>
      <c r="S66" s="107" t="s">
        <v>115</v>
      </c>
      <c r="T66" s="111"/>
    </row>
    <row r="67" spans="1:20" ht="22.5" customHeight="1">
      <c r="A67" s="35"/>
      <c r="B67" s="42" t="s">
        <v>116</v>
      </c>
      <c r="C67" s="30">
        <v>7911</v>
      </c>
      <c r="D67" s="31">
        <v>3576</v>
      </c>
      <c r="E67" s="32">
        <v>2</v>
      </c>
      <c r="F67" s="33">
        <v>491</v>
      </c>
      <c r="G67" s="31">
        <v>457</v>
      </c>
      <c r="H67" s="34">
        <v>238</v>
      </c>
      <c r="I67" s="32">
        <v>0</v>
      </c>
      <c r="J67" s="33">
        <v>7911</v>
      </c>
      <c r="K67" s="26">
        <f t="shared" si="0"/>
        <v>100</v>
      </c>
      <c r="L67" s="27">
        <v>0</v>
      </c>
      <c r="M67" s="28">
        <v>8</v>
      </c>
      <c r="N67" s="28">
        <v>0</v>
      </c>
      <c r="O67" s="145" t="e">
        <f t="shared" si="1"/>
        <v>#DIV/0!</v>
      </c>
      <c r="P67" s="148"/>
      <c r="Q67" s="146"/>
      <c r="R67" s="107"/>
      <c r="S67" s="107" t="s">
        <v>117</v>
      </c>
      <c r="T67" s="111"/>
    </row>
    <row r="68" spans="1:20" ht="22.5" customHeight="1">
      <c r="A68" s="35"/>
      <c r="B68" s="43" t="s">
        <v>118</v>
      </c>
      <c r="C68" s="30">
        <v>13035</v>
      </c>
      <c r="D68" s="31">
        <v>6734</v>
      </c>
      <c r="E68" s="32">
        <v>100</v>
      </c>
      <c r="F68" s="33">
        <v>822</v>
      </c>
      <c r="G68" s="31">
        <v>760</v>
      </c>
      <c r="H68" s="34">
        <v>439</v>
      </c>
      <c r="I68" s="32">
        <v>0</v>
      </c>
      <c r="J68" s="33">
        <v>13035</v>
      </c>
      <c r="K68" s="26">
        <f t="shared" si="0"/>
        <v>100</v>
      </c>
      <c r="L68" s="27">
        <v>0</v>
      </c>
      <c r="M68" s="28">
        <v>6</v>
      </c>
      <c r="N68" s="28">
        <v>0</v>
      </c>
      <c r="O68" s="145" t="e">
        <f t="shared" si="1"/>
        <v>#DIV/0!</v>
      </c>
      <c r="P68" s="148"/>
      <c r="Q68" s="146"/>
      <c r="R68" s="107"/>
      <c r="S68" s="107" t="s">
        <v>119</v>
      </c>
      <c r="T68" s="111"/>
    </row>
    <row r="69" spans="1:20" ht="22.5" customHeight="1">
      <c r="A69" s="50"/>
      <c r="B69" s="42" t="s">
        <v>120</v>
      </c>
      <c r="C69" s="30">
        <v>20780</v>
      </c>
      <c r="D69" s="31">
        <v>6672</v>
      </c>
      <c r="E69" s="32">
        <v>28</v>
      </c>
      <c r="F69" s="33">
        <v>519</v>
      </c>
      <c r="G69" s="31">
        <v>456</v>
      </c>
      <c r="H69" s="34">
        <v>244</v>
      </c>
      <c r="I69" s="32">
        <v>0</v>
      </c>
      <c r="J69" s="33">
        <v>20780</v>
      </c>
      <c r="K69" s="26">
        <f t="shared" si="0"/>
        <v>100</v>
      </c>
      <c r="L69" s="27">
        <v>0</v>
      </c>
      <c r="M69" s="28">
        <v>8</v>
      </c>
      <c r="N69" s="28">
        <v>2</v>
      </c>
      <c r="O69" s="139" t="e">
        <f t="shared" si="1"/>
        <v>#DIV/0!</v>
      </c>
      <c r="P69" s="148"/>
      <c r="Q69" s="146"/>
      <c r="R69" s="107"/>
      <c r="S69" s="107" t="s">
        <v>121</v>
      </c>
      <c r="T69" s="111"/>
    </row>
    <row r="70" spans="1:20" ht="22.5" customHeight="1">
      <c r="A70" s="143" t="s">
        <v>122</v>
      </c>
      <c r="B70" s="144"/>
      <c r="C70" s="30">
        <v>201064</v>
      </c>
      <c r="D70" s="31">
        <v>53374</v>
      </c>
      <c r="E70" s="32">
        <v>1387</v>
      </c>
      <c r="F70" s="33">
        <v>6318</v>
      </c>
      <c r="G70" s="31">
        <v>6097</v>
      </c>
      <c r="H70" s="34">
        <v>3042</v>
      </c>
      <c r="I70" s="32">
        <v>0</v>
      </c>
      <c r="J70" s="33">
        <v>132616</v>
      </c>
      <c r="K70" s="26">
        <f t="shared" si="0"/>
        <v>65.957108184458676</v>
      </c>
      <c r="L70" s="27">
        <v>3195</v>
      </c>
      <c r="M70" s="28">
        <v>83</v>
      </c>
      <c r="N70" s="28">
        <v>17</v>
      </c>
      <c r="O70" s="138">
        <f>(C70+C71+C72+C73+C74)/Q70</f>
        <v>4.2344230400903218</v>
      </c>
      <c r="Q70" s="146">
        <v>99201</v>
      </c>
      <c r="R70" s="120" t="s">
        <v>123</v>
      </c>
      <c r="S70" s="121"/>
      <c r="T70" s="113"/>
    </row>
    <row r="71" spans="1:20" ht="22.5" customHeight="1">
      <c r="A71" s="40"/>
      <c r="B71" s="51" t="s">
        <v>124</v>
      </c>
      <c r="C71" s="30">
        <v>24636</v>
      </c>
      <c r="D71" s="31">
        <v>8457</v>
      </c>
      <c r="E71" s="32">
        <v>0</v>
      </c>
      <c r="F71" s="33">
        <v>1029</v>
      </c>
      <c r="G71" s="31">
        <v>964</v>
      </c>
      <c r="H71" s="34">
        <v>293</v>
      </c>
      <c r="I71" s="32">
        <v>0</v>
      </c>
      <c r="J71" s="33">
        <v>22317</v>
      </c>
      <c r="K71" s="26">
        <f t="shared" si="0"/>
        <v>90.58694593278129</v>
      </c>
      <c r="L71" s="27">
        <v>50</v>
      </c>
      <c r="M71" s="28">
        <v>15</v>
      </c>
      <c r="N71" s="28">
        <v>5</v>
      </c>
      <c r="O71" s="145" t="e">
        <f t="shared" si="1"/>
        <v>#DIV/0!</v>
      </c>
      <c r="Q71" s="146"/>
      <c r="R71" s="107"/>
      <c r="S71" s="114" t="s">
        <v>124</v>
      </c>
      <c r="T71" s="7"/>
    </row>
    <row r="72" spans="1:20" ht="22.5" customHeight="1">
      <c r="A72" s="141" t="s">
        <v>125</v>
      </c>
      <c r="B72" s="144"/>
      <c r="C72" s="30">
        <v>67335</v>
      </c>
      <c r="D72" s="31">
        <v>14756</v>
      </c>
      <c r="E72" s="32">
        <v>127</v>
      </c>
      <c r="F72" s="33">
        <v>2401</v>
      </c>
      <c r="G72" s="31">
        <v>2308</v>
      </c>
      <c r="H72" s="34">
        <v>534</v>
      </c>
      <c r="I72" s="32">
        <v>0</v>
      </c>
      <c r="J72" s="33">
        <v>57515</v>
      </c>
      <c r="K72" s="26">
        <f t="shared" si="0"/>
        <v>85.416202569243339</v>
      </c>
      <c r="L72" s="27">
        <v>583</v>
      </c>
      <c r="M72" s="28">
        <v>28</v>
      </c>
      <c r="N72" s="28">
        <v>10</v>
      </c>
      <c r="O72" s="145" t="e">
        <f t="shared" si="1"/>
        <v>#DIV/0!</v>
      </c>
      <c r="Q72" s="146"/>
      <c r="R72" s="120" t="s">
        <v>126</v>
      </c>
      <c r="S72" s="121"/>
      <c r="T72" s="7"/>
    </row>
    <row r="73" spans="1:20" ht="22.5" customHeight="1">
      <c r="A73" s="141" t="s">
        <v>127</v>
      </c>
      <c r="B73" s="144"/>
      <c r="C73" s="30">
        <v>73010</v>
      </c>
      <c r="D73" s="31">
        <v>27207</v>
      </c>
      <c r="E73" s="32">
        <v>452</v>
      </c>
      <c r="F73" s="33">
        <v>2128</v>
      </c>
      <c r="G73" s="31">
        <v>2022</v>
      </c>
      <c r="H73" s="34">
        <v>1010</v>
      </c>
      <c r="I73" s="32">
        <v>0</v>
      </c>
      <c r="J73" s="33">
        <v>60501</v>
      </c>
      <c r="K73" s="26">
        <f t="shared" si="0"/>
        <v>82.866730584851382</v>
      </c>
      <c r="L73" s="27">
        <v>182</v>
      </c>
      <c r="M73" s="28">
        <v>65</v>
      </c>
      <c r="N73" s="28">
        <v>8</v>
      </c>
      <c r="O73" s="145" t="e">
        <f t="shared" si="1"/>
        <v>#DIV/0!</v>
      </c>
      <c r="Q73" s="146"/>
      <c r="R73" s="120" t="s">
        <v>128</v>
      </c>
      <c r="S73" s="121"/>
      <c r="T73" s="7"/>
    </row>
    <row r="74" spans="1:20" ht="22.5" customHeight="1">
      <c r="A74" s="141" t="s">
        <v>129</v>
      </c>
      <c r="B74" s="144"/>
      <c r="C74" s="30">
        <v>54014</v>
      </c>
      <c r="D74" s="31">
        <v>21611</v>
      </c>
      <c r="E74" s="32">
        <v>0</v>
      </c>
      <c r="F74" s="33">
        <v>1836</v>
      </c>
      <c r="G74" s="31">
        <v>1679</v>
      </c>
      <c r="H74" s="34">
        <v>790</v>
      </c>
      <c r="I74" s="32">
        <v>0</v>
      </c>
      <c r="J74" s="33">
        <v>47326</v>
      </c>
      <c r="K74" s="26">
        <f t="shared" ref="K74:K122" si="2">J74/C74*100</f>
        <v>87.618024956492761</v>
      </c>
      <c r="L74" s="27">
        <v>11</v>
      </c>
      <c r="M74" s="28">
        <v>23</v>
      </c>
      <c r="N74" s="28">
        <v>5</v>
      </c>
      <c r="O74" s="139" t="e">
        <f t="shared" si="1"/>
        <v>#DIV/0!</v>
      </c>
      <c r="Q74" s="146"/>
      <c r="R74" s="120" t="s">
        <v>130</v>
      </c>
      <c r="S74" s="121"/>
      <c r="T74" s="7"/>
    </row>
    <row r="75" spans="1:20" ht="22.5" customHeight="1">
      <c r="A75" s="134" t="s">
        <v>131</v>
      </c>
      <c r="B75" s="119"/>
      <c r="C75" s="30">
        <v>126197</v>
      </c>
      <c r="D75" s="31">
        <v>33594</v>
      </c>
      <c r="E75" s="32">
        <v>350</v>
      </c>
      <c r="F75" s="33">
        <v>3685</v>
      </c>
      <c r="G75" s="31">
        <v>3118</v>
      </c>
      <c r="H75" s="34">
        <v>953</v>
      </c>
      <c r="I75" s="32">
        <v>0</v>
      </c>
      <c r="J75" s="33">
        <v>76261</v>
      </c>
      <c r="K75" s="26">
        <f t="shared" si="2"/>
        <v>60.430121159774011</v>
      </c>
      <c r="L75" s="27">
        <v>1175</v>
      </c>
      <c r="M75" s="28">
        <v>46</v>
      </c>
      <c r="N75" s="28">
        <v>10</v>
      </c>
      <c r="O75" s="138">
        <f>(C75+C76+C77)/Q75</f>
        <v>4.1453555189127069</v>
      </c>
      <c r="Q75" s="146">
        <v>60039</v>
      </c>
      <c r="R75" s="120" t="s">
        <v>132</v>
      </c>
      <c r="S75" s="121"/>
      <c r="T75" s="7"/>
    </row>
    <row r="76" spans="1:20" ht="22.5" customHeight="1">
      <c r="A76" s="40"/>
      <c r="B76" s="52" t="s">
        <v>133</v>
      </c>
      <c r="C76" s="30">
        <v>14044</v>
      </c>
      <c r="D76" s="31">
        <v>2688</v>
      </c>
      <c r="E76" s="32">
        <v>0</v>
      </c>
      <c r="F76" s="33">
        <v>685</v>
      </c>
      <c r="G76" s="31">
        <v>649</v>
      </c>
      <c r="H76" s="34">
        <v>170</v>
      </c>
      <c r="I76" s="32">
        <v>0</v>
      </c>
      <c r="J76" s="33">
        <v>13794</v>
      </c>
      <c r="K76" s="26">
        <f t="shared" si="2"/>
        <v>98.219880375961267</v>
      </c>
      <c r="L76" s="27">
        <v>1</v>
      </c>
      <c r="M76" s="28">
        <v>15</v>
      </c>
      <c r="N76" s="28">
        <v>1</v>
      </c>
      <c r="O76" s="145"/>
      <c r="Q76" s="146"/>
      <c r="R76" s="107"/>
      <c r="S76" s="114" t="s">
        <v>134</v>
      </c>
      <c r="T76" s="7"/>
    </row>
    <row r="77" spans="1:20" ht="22.5" customHeight="1">
      <c r="A77" s="141" t="s">
        <v>135</v>
      </c>
      <c r="B77" s="142"/>
      <c r="C77" s="30">
        <v>108642</v>
      </c>
      <c r="D77" s="31">
        <v>26956</v>
      </c>
      <c r="E77" s="32">
        <v>0</v>
      </c>
      <c r="F77" s="33">
        <v>2866</v>
      </c>
      <c r="G77" s="31">
        <v>2628</v>
      </c>
      <c r="H77" s="34">
        <v>919</v>
      </c>
      <c r="I77" s="32">
        <v>0</v>
      </c>
      <c r="J77" s="33">
        <v>57986</v>
      </c>
      <c r="K77" s="26">
        <f t="shared" si="2"/>
        <v>53.373465142394281</v>
      </c>
      <c r="L77" s="27">
        <v>5278</v>
      </c>
      <c r="M77" s="28">
        <v>50</v>
      </c>
      <c r="N77" s="28">
        <v>11</v>
      </c>
      <c r="O77" s="139"/>
      <c r="Q77" s="146"/>
      <c r="R77" s="120" t="s">
        <v>136</v>
      </c>
      <c r="S77" s="121"/>
      <c r="T77" s="7"/>
    </row>
    <row r="78" spans="1:20" ht="22.5" customHeight="1">
      <c r="A78" s="141" t="s">
        <v>137</v>
      </c>
      <c r="B78" s="142"/>
      <c r="C78" s="30">
        <v>147250</v>
      </c>
      <c r="D78" s="31">
        <v>55702</v>
      </c>
      <c r="E78" s="32"/>
      <c r="F78" s="33">
        <v>8021</v>
      </c>
      <c r="G78" s="31">
        <v>6365</v>
      </c>
      <c r="H78" s="34">
        <v>2007</v>
      </c>
      <c r="I78" s="32"/>
      <c r="J78" s="33">
        <v>90942</v>
      </c>
      <c r="K78" s="26">
        <f t="shared" si="2"/>
        <v>61.760271646859088</v>
      </c>
      <c r="L78" s="27">
        <v>2084</v>
      </c>
      <c r="M78" s="28">
        <v>69</v>
      </c>
      <c r="N78" s="28">
        <v>16</v>
      </c>
      <c r="O78" s="29">
        <f>C78/Q78</f>
        <v>4.905716950959488</v>
      </c>
      <c r="Q78" s="109">
        <v>30016</v>
      </c>
      <c r="R78" s="120" t="s">
        <v>138</v>
      </c>
      <c r="S78" s="121"/>
      <c r="T78" s="7"/>
    </row>
    <row r="79" spans="1:20" ht="22.5" customHeight="1">
      <c r="A79" s="143" t="s">
        <v>139</v>
      </c>
      <c r="B79" s="144"/>
      <c r="C79" s="30">
        <v>200341</v>
      </c>
      <c r="D79" s="31">
        <v>52890</v>
      </c>
      <c r="E79" s="32">
        <v>1274</v>
      </c>
      <c r="F79" s="33">
        <v>7686</v>
      </c>
      <c r="G79" s="31">
        <v>6545</v>
      </c>
      <c r="H79" s="34">
        <v>2760</v>
      </c>
      <c r="I79" s="32">
        <v>40</v>
      </c>
      <c r="J79" s="33">
        <v>147325</v>
      </c>
      <c r="K79" s="26">
        <f t="shared" si="2"/>
        <v>73.53711921174397</v>
      </c>
      <c r="L79" s="27">
        <v>5540</v>
      </c>
      <c r="M79" s="28">
        <v>152</v>
      </c>
      <c r="N79" s="28">
        <v>17</v>
      </c>
      <c r="O79" s="138">
        <f>(C79+C80+C81+C82+C83)/Q79</f>
        <v>4.1720970847229379</v>
      </c>
      <c r="Q79" s="146">
        <v>95051</v>
      </c>
      <c r="R79" s="120" t="s">
        <v>140</v>
      </c>
      <c r="S79" s="121"/>
      <c r="T79" s="7"/>
    </row>
    <row r="80" spans="1:20" ht="22.5" customHeight="1">
      <c r="A80" s="53"/>
      <c r="B80" s="54" t="s">
        <v>141</v>
      </c>
      <c r="C80" s="30">
        <v>81692</v>
      </c>
      <c r="D80" s="31">
        <v>24667</v>
      </c>
      <c r="E80" s="32">
        <v>437</v>
      </c>
      <c r="F80" s="33">
        <v>3119</v>
      </c>
      <c r="G80" s="31">
        <v>2387</v>
      </c>
      <c r="H80" s="34">
        <v>864</v>
      </c>
      <c r="I80" s="32">
        <v>38</v>
      </c>
      <c r="J80" s="33">
        <v>71569</v>
      </c>
      <c r="K80" s="26">
        <f t="shared" si="2"/>
        <v>87.608333741370032</v>
      </c>
      <c r="L80" s="27">
        <v>862</v>
      </c>
      <c r="M80" s="28">
        <v>53</v>
      </c>
      <c r="N80" s="28">
        <v>12</v>
      </c>
      <c r="O80" s="145"/>
      <c r="Q80" s="146"/>
      <c r="R80" s="115"/>
      <c r="S80" s="114" t="s">
        <v>141</v>
      </c>
      <c r="T80" s="7"/>
    </row>
    <row r="81" spans="1:20" ht="22.5" customHeight="1">
      <c r="A81" s="53"/>
      <c r="B81" s="54" t="s">
        <v>142</v>
      </c>
      <c r="C81" s="30">
        <v>35517</v>
      </c>
      <c r="D81" s="31">
        <v>13425</v>
      </c>
      <c r="E81" s="32">
        <v>109</v>
      </c>
      <c r="F81" s="33">
        <v>4598</v>
      </c>
      <c r="G81" s="31">
        <v>4221</v>
      </c>
      <c r="H81" s="34">
        <v>978</v>
      </c>
      <c r="I81" s="32">
        <v>30</v>
      </c>
      <c r="J81" s="33">
        <v>13932</v>
      </c>
      <c r="K81" s="26">
        <f t="shared" si="2"/>
        <v>39.226286003885463</v>
      </c>
      <c r="L81" s="27">
        <v>2949</v>
      </c>
      <c r="M81" s="28">
        <v>20</v>
      </c>
      <c r="N81" s="28">
        <v>7</v>
      </c>
      <c r="O81" s="145"/>
      <c r="Q81" s="146"/>
      <c r="R81" s="115"/>
      <c r="S81" s="114" t="s">
        <v>142</v>
      </c>
      <c r="T81" s="7"/>
    </row>
    <row r="82" spans="1:20" ht="22.5" customHeight="1">
      <c r="A82" s="53"/>
      <c r="B82" s="54" t="s">
        <v>143</v>
      </c>
      <c r="C82" s="30">
        <v>31783</v>
      </c>
      <c r="D82" s="31">
        <v>11591</v>
      </c>
      <c r="E82" s="32">
        <v>73</v>
      </c>
      <c r="F82" s="33">
        <v>4556</v>
      </c>
      <c r="G82" s="31">
        <v>3742</v>
      </c>
      <c r="H82" s="34">
        <v>1555</v>
      </c>
      <c r="I82" s="32">
        <v>23</v>
      </c>
      <c r="J82" s="33">
        <v>30575</v>
      </c>
      <c r="K82" s="26">
        <f t="shared" si="2"/>
        <v>96.199226001321463</v>
      </c>
      <c r="L82" s="27">
        <v>660</v>
      </c>
      <c r="M82" s="28">
        <v>49</v>
      </c>
      <c r="N82" s="28">
        <v>7</v>
      </c>
      <c r="O82" s="145"/>
      <c r="Q82" s="146"/>
      <c r="R82" s="115"/>
      <c r="S82" s="114" t="s">
        <v>143</v>
      </c>
      <c r="T82" s="7"/>
    </row>
    <row r="83" spans="1:20" ht="22.5" customHeight="1">
      <c r="A83" s="55"/>
      <c r="B83" s="56" t="s">
        <v>144</v>
      </c>
      <c r="C83" s="30">
        <v>47229</v>
      </c>
      <c r="D83" s="31">
        <v>13420</v>
      </c>
      <c r="E83" s="32">
        <v>125</v>
      </c>
      <c r="F83" s="33">
        <v>1338</v>
      </c>
      <c r="G83" s="31">
        <v>994</v>
      </c>
      <c r="H83" s="34">
        <v>420</v>
      </c>
      <c r="I83" s="32">
        <v>0</v>
      </c>
      <c r="J83" s="33">
        <v>42969</v>
      </c>
      <c r="K83" s="26">
        <f t="shared" si="2"/>
        <v>90.9801181477482</v>
      </c>
      <c r="L83" s="27">
        <v>779</v>
      </c>
      <c r="M83" s="28">
        <v>42</v>
      </c>
      <c r="N83" s="28">
        <v>7</v>
      </c>
      <c r="O83" s="139"/>
      <c r="Q83" s="146"/>
      <c r="R83" s="115"/>
      <c r="S83" s="114" t="s">
        <v>144</v>
      </c>
      <c r="T83" s="7"/>
    </row>
    <row r="84" spans="1:20" ht="22.5" customHeight="1">
      <c r="A84" s="127" t="s">
        <v>209</v>
      </c>
      <c r="B84" s="128"/>
      <c r="C84" s="30">
        <v>33491</v>
      </c>
      <c r="D84" s="31">
        <v>5444</v>
      </c>
      <c r="E84" s="32">
        <v>0</v>
      </c>
      <c r="F84" s="33">
        <v>3856</v>
      </c>
      <c r="G84" s="31">
        <v>1812</v>
      </c>
      <c r="H84" s="34">
        <v>360</v>
      </c>
      <c r="I84" s="32">
        <v>0</v>
      </c>
      <c r="J84" s="33">
        <v>32991</v>
      </c>
      <c r="K84" s="26">
        <f>J84/C84*100</f>
        <v>98.507061598638444</v>
      </c>
      <c r="L84" s="27">
        <v>1</v>
      </c>
      <c r="M84" s="28">
        <v>30</v>
      </c>
      <c r="N84" s="28">
        <v>8</v>
      </c>
      <c r="O84" s="29">
        <f>C84/Q84</f>
        <v>7.2491341991341995</v>
      </c>
      <c r="Q84" s="109">
        <v>4620</v>
      </c>
      <c r="R84" s="126" t="s">
        <v>209</v>
      </c>
      <c r="S84" s="121"/>
      <c r="T84" s="7"/>
    </row>
    <row r="85" spans="1:20" ht="22.5" customHeight="1">
      <c r="A85" s="127" t="s">
        <v>145</v>
      </c>
      <c r="B85" s="128"/>
      <c r="C85" s="30">
        <v>92507</v>
      </c>
      <c r="D85" s="31">
        <v>25821</v>
      </c>
      <c r="E85" s="32">
        <v>100</v>
      </c>
      <c r="F85" s="33">
        <v>2329</v>
      </c>
      <c r="G85" s="31">
        <v>1981</v>
      </c>
      <c r="H85" s="34">
        <v>841</v>
      </c>
      <c r="I85" s="32">
        <v>0</v>
      </c>
      <c r="J85" s="33">
        <v>83114</v>
      </c>
      <c r="K85" s="26">
        <f t="shared" si="2"/>
        <v>89.84617380306355</v>
      </c>
      <c r="L85" s="27">
        <v>945</v>
      </c>
      <c r="M85" s="28">
        <v>114</v>
      </c>
      <c r="N85" s="28">
        <v>11</v>
      </c>
      <c r="O85" s="29">
        <f>C85/Q85</f>
        <v>8.3731897175959453</v>
      </c>
      <c r="Q85" s="109">
        <v>11048</v>
      </c>
      <c r="R85" s="126" t="s">
        <v>146</v>
      </c>
      <c r="S85" s="121"/>
      <c r="T85" s="7"/>
    </row>
    <row r="86" spans="1:20" ht="22.5" customHeight="1">
      <c r="A86" s="124" t="s">
        <v>147</v>
      </c>
      <c r="B86" s="125"/>
      <c r="C86" s="30">
        <v>83868</v>
      </c>
      <c r="D86" s="31">
        <v>19046</v>
      </c>
      <c r="E86" s="32">
        <v>932</v>
      </c>
      <c r="F86" s="33">
        <v>4692</v>
      </c>
      <c r="G86" s="31">
        <v>4122</v>
      </c>
      <c r="H86" s="34">
        <v>623</v>
      </c>
      <c r="I86" s="32">
        <v>16</v>
      </c>
      <c r="J86" s="33">
        <v>80000</v>
      </c>
      <c r="K86" s="26">
        <f t="shared" si="2"/>
        <v>95.387990651976921</v>
      </c>
      <c r="L86" s="27">
        <v>5260</v>
      </c>
      <c r="M86" s="28">
        <v>99</v>
      </c>
      <c r="N86" s="28">
        <v>12</v>
      </c>
      <c r="O86" s="138">
        <f>(C86+C87)/Q86</f>
        <v>6.9146515688660779</v>
      </c>
      <c r="Q86" s="146">
        <v>18899</v>
      </c>
      <c r="R86" s="126" t="s">
        <v>148</v>
      </c>
      <c r="S86" s="121"/>
      <c r="T86" s="7"/>
    </row>
    <row r="87" spans="1:20" ht="22.5" customHeight="1">
      <c r="A87" s="129" t="s">
        <v>149</v>
      </c>
      <c r="B87" s="130"/>
      <c r="C87" s="30">
        <v>46812</v>
      </c>
      <c r="D87" s="31">
        <v>788</v>
      </c>
      <c r="E87" s="32">
        <v>1892</v>
      </c>
      <c r="F87" s="33">
        <v>368</v>
      </c>
      <c r="G87" s="31">
        <v>368</v>
      </c>
      <c r="H87" s="34"/>
      <c r="I87" s="32"/>
      <c r="J87" s="33">
        <v>35000</v>
      </c>
      <c r="K87" s="26">
        <f>J87/C87*100</f>
        <v>74.767153721268059</v>
      </c>
      <c r="L87" s="27"/>
      <c r="M87" s="28"/>
      <c r="N87" s="28"/>
      <c r="O87" s="139"/>
      <c r="Q87" s="146"/>
      <c r="R87" s="126" t="s">
        <v>148</v>
      </c>
      <c r="S87" s="121"/>
      <c r="T87" s="7"/>
    </row>
    <row r="88" spans="1:20" ht="22.5" customHeight="1">
      <c r="A88" s="136" t="s">
        <v>150</v>
      </c>
      <c r="B88" s="137"/>
      <c r="C88" s="30">
        <v>87076</v>
      </c>
      <c r="D88" s="31">
        <v>20497</v>
      </c>
      <c r="E88" s="32">
        <v>334</v>
      </c>
      <c r="F88" s="33">
        <v>3650</v>
      </c>
      <c r="G88" s="31">
        <v>3327</v>
      </c>
      <c r="H88" s="34">
        <v>851</v>
      </c>
      <c r="I88" s="32">
        <v>11</v>
      </c>
      <c r="J88" s="33">
        <v>46534</v>
      </c>
      <c r="K88" s="26">
        <f t="shared" si="2"/>
        <v>53.440672515963058</v>
      </c>
      <c r="L88" s="27">
        <v>566</v>
      </c>
      <c r="M88" s="28">
        <v>83</v>
      </c>
      <c r="N88" s="28">
        <v>8</v>
      </c>
      <c r="O88" s="29">
        <f>C88/Q88</f>
        <v>5.7685326266975823</v>
      </c>
      <c r="Q88" s="109">
        <v>15095</v>
      </c>
      <c r="R88" s="126" t="s">
        <v>151</v>
      </c>
      <c r="S88" s="121"/>
      <c r="T88" s="7"/>
    </row>
    <row r="89" spans="1:20" ht="22.5" customHeight="1">
      <c r="A89" s="129" t="s">
        <v>152</v>
      </c>
      <c r="B89" s="130"/>
      <c r="C89" s="30">
        <v>114241</v>
      </c>
      <c r="D89" s="31">
        <v>25903</v>
      </c>
      <c r="E89" s="32">
        <v>318</v>
      </c>
      <c r="F89" s="33">
        <v>3997</v>
      </c>
      <c r="G89" s="31">
        <v>3096</v>
      </c>
      <c r="H89" s="34">
        <v>941</v>
      </c>
      <c r="I89" s="32">
        <v>0</v>
      </c>
      <c r="J89" s="33">
        <v>83966</v>
      </c>
      <c r="K89" s="26">
        <f t="shared" si="2"/>
        <v>73.499006486287755</v>
      </c>
      <c r="L89" s="27">
        <v>3570</v>
      </c>
      <c r="M89" s="28">
        <v>71</v>
      </c>
      <c r="N89" s="28">
        <v>8</v>
      </c>
      <c r="O89" s="29">
        <f>C89/Q89</f>
        <v>5.6779821073558647</v>
      </c>
      <c r="Q89" s="109">
        <v>20120</v>
      </c>
      <c r="R89" s="126" t="s">
        <v>153</v>
      </c>
      <c r="S89" s="121"/>
      <c r="T89" s="7"/>
    </row>
    <row r="90" spans="1:20" ht="22.5" customHeight="1">
      <c r="A90" s="129" t="s">
        <v>154</v>
      </c>
      <c r="B90" s="130"/>
      <c r="C90" s="30">
        <v>146276</v>
      </c>
      <c r="D90" s="31">
        <v>34370</v>
      </c>
      <c r="E90" s="32">
        <v>560</v>
      </c>
      <c r="F90" s="33">
        <v>3477</v>
      </c>
      <c r="G90" s="31">
        <v>2847</v>
      </c>
      <c r="H90" s="34">
        <v>974</v>
      </c>
      <c r="I90" s="32">
        <v>33</v>
      </c>
      <c r="J90" s="33">
        <v>87632</v>
      </c>
      <c r="K90" s="26">
        <f t="shared" si="2"/>
        <v>59.908665809838936</v>
      </c>
      <c r="L90" s="27">
        <v>2957</v>
      </c>
      <c r="M90" s="28">
        <v>139</v>
      </c>
      <c r="N90" s="28">
        <v>11</v>
      </c>
      <c r="O90" s="29">
        <f>C90/Q90</f>
        <v>10.132021888203921</v>
      </c>
      <c r="Q90" s="109">
        <v>14437</v>
      </c>
      <c r="R90" s="126" t="s">
        <v>154</v>
      </c>
      <c r="S90" s="121"/>
      <c r="T90" s="7"/>
    </row>
    <row r="91" spans="1:20" ht="22.5" customHeight="1">
      <c r="A91" s="134" t="s">
        <v>155</v>
      </c>
      <c r="B91" s="135"/>
      <c r="C91" s="30">
        <v>63028</v>
      </c>
      <c r="D91" s="31">
        <v>22371</v>
      </c>
      <c r="E91" s="32"/>
      <c r="F91" s="33">
        <v>2470</v>
      </c>
      <c r="G91" s="31">
        <v>2270</v>
      </c>
      <c r="H91" s="34">
        <v>543</v>
      </c>
      <c r="I91" s="32"/>
      <c r="J91" s="33">
        <v>41654</v>
      </c>
      <c r="K91" s="26">
        <f t="shared" si="2"/>
        <v>66.088087833978548</v>
      </c>
      <c r="L91" s="27">
        <v>2435</v>
      </c>
      <c r="M91" s="28">
        <v>80</v>
      </c>
      <c r="N91" s="28">
        <v>10</v>
      </c>
      <c r="O91" s="138">
        <f>(C91+C92)/Q91</f>
        <v>4.2056574923547396</v>
      </c>
      <c r="Q91" s="140">
        <v>19620</v>
      </c>
      <c r="R91" s="120" t="s">
        <v>156</v>
      </c>
      <c r="S91" s="120"/>
      <c r="T91" s="7"/>
    </row>
    <row r="92" spans="1:20" ht="22.5" customHeight="1">
      <c r="A92" s="134" t="s">
        <v>157</v>
      </c>
      <c r="B92" s="135"/>
      <c r="C92" s="30">
        <v>19487</v>
      </c>
      <c r="D92" s="31">
        <v>6230</v>
      </c>
      <c r="E92" s="32"/>
      <c r="F92" s="33">
        <v>59</v>
      </c>
      <c r="G92" s="31">
        <v>59</v>
      </c>
      <c r="H92" s="34">
        <v>57</v>
      </c>
      <c r="I92" s="32"/>
      <c r="J92" s="33">
        <v>19487</v>
      </c>
      <c r="K92" s="26">
        <f t="shared" si="2"/>
        <v>100</v>
      </c>
      <c r="L92" s="27">
        <v>0</v>
      </c>
      <c r="M92" s="28">
        <v>37</v>
      </c>
      <c r="N92" s="28">
        <v>8</v>
      </c>
      <c r="O92" s="139" t="e">
        <f t="shared" ref="O92:O121" si="3">C92/Q92</f>
        <v>#DIV/0!</v>
      </c>
      <c r="Q92" s="140"/>
      <c r="R92" s="116"/>
      <c r="S92" s="107" t="s">
        <v>158</v>
      </c>
      <c r="T92" s="7"/>
    </row>
    <row r="93" spans="1:20" ht="22.5" customHeight="1">
      <c r="A93" s="129" t="s">
        <v>159</v>
      </c>
      <c r="B93" s="130"/>
      <c r="C93" s="30">
        <v>66079</v>
      </c>
      <c r="D93" s="31">
        <v>24640</v>
      </c>
      <c r="E93" s="32"/>
      <c r="F93" s="33">
        <v>2501</v>
      </c>
      <c r="G93" s="31">
        <v>2275</v>
      </c>
      <c r="H93" s="34">
        <v>866</v>
      </c>
      <c r="I93" s="32"/>
      <c r="J93" s="33">
        <v>55871</v>
      </c>
      <c r="K93" s="26">
        <f t="shared" si="2"/>
        <v>84.551824331482024</v>
      </c>
      <c r="L93" s="27">
        <v>1473</v>
      </c>
      <c r="M93" s="28">
        <v>74</v>
      </c>
      <c r="N93" s="28">
        <v>8</v>
      </c>
      <c r="O93" s="29">
        <f t="shared" si="3"/>
        <v>2.6371473041465459</v>
      </c>
      <c r="Q93" s="109">
        <v>25057</v>
      </c>
      <c r="R93" s="126" t="s">
        <v>159</v>
      </c>
      <c r="S93" s="121"/>
      <c r="T93" s="7"/>
    </row>
    <row r="94" spans="1:20" ht="22.5" customHeight="1">
      <c r="A94" s="129" t="s">
        <v>160</v>
      </c>
      <c r="B94" s="130"/>
      <c r="C94" s="30">
        <v>72335</v>
      </c>
      <c r="D94" s="31">
        <v>29957</v>
      </c>
      <c r="E94" s="32">
        <v>201</v>
      </c>
      <c r="F94" s="33">
        <v>1320</v>
      </c>
      <c r="G94" s="31">
        <v>1038</v>
      </c>
      <c r="H94" s="34">
        <v>427</v>
      </c>
      <c r="I94" s="32"/>
      <c r="J94" s="33">
        <v>44931</v>
      </c>
      <c r="K94" s="26">
        <f t="shared" si="2"/>
        <v>62.115158636897775</v>
      </c>
      <c r="L94" s="27">
        <v>302</v>
      </c>
      <c r="M94" s="28">
        <v>62</v>
      </c>
      <c r="N94" s="28">
        <v>6</v>
      </c>
      <c r="O94" s="29">
        <f t="shared" si="3"/>
        <v>7.6190225405519278</v>
      </c>
      <c r="Q94" s="109">
        <v>9494</v>
      </c>
      <c r="R94" s="126" t="s">
        <v>160</v>
      </c>
      <c r="S94" s="121"/>
      <c r="T94" s="7"/>
    </row>
    <row r="95" spans="1:20" ht="22.5" customHeight="1">
      <c r="A95" s="129" t="s">
        <v>161</v>
      </c>
      <c r="B95" s="130"/>
      <c r="C95" s="30">
        <v>122046</v>
      </c>
      <c r="D95" s="31">
        <v>37571</v>
      </c>
      <c r="E95" s="32">
        <v>174</v>
      </c>
      <c r="F95" s="33">
        <v>4999</v>
      </c>
      <c r="G95" s="31">
        <v>3762</v>
      </c>
      <c r="H95" s="34">
        <v>1367</v>
      </c>
      <c r="I95" s="32">
        <v>0</v>
      </c>
      <c r="J95" s="33">
        <v>73892</v>
      </c>
      <c r="K95" s="26">
        <f t="shared" si="2"/>
        <v>60.544384904052571</v>
      </c>
      <c r="L95" s="27">
        <v>96</v>
      </c>
      <c r="M95" s="28">
        <v>46</v>
      </c>
      <c r="N95" s="28">
        <v>4</v>
      </c>
      <c r="O95" s="29">
        <f t="shared" si="3"/>
        <v>9.3157774215708731</v>
      </c>
      <c r="Q95" s="109">
        <v>13101</v>
      </c>
      <c r="R95" s="132" t="s">
        <v>161</v>
      </c>
      <c r="S95" s="133"/>
      <c r="T95" s="7"/>
    </row>
    <row r="96" spans="1:20" ht="22.5" customHeight="1">
      <c r="A96" s="129" t="s">
        <v>162</v>
      </c>
      <c r="B96" s="130"/>
      <c r="C96" s="30">
        <v>88723</v>
      </c>
      <c r="D96" s="31">
        <v>27366</v>
      </c>
      <c r="E96" s="32">
        <v>80</v>
      </c>
      <c r="F96" s="33">
        <v>3066</v>
      </c>
      <c r="G96" s="31">
        <v>2229</v>
      </c>
      <c r="H96" s="34">
        <v>820</v>
      </c>
      <c r="I96" s="32"/>
      <c r="J96" s="33">
        <v>58724</v>
      </c>
      <c r="K96" s="26">
        <f t="shared" si="2"/>
        <v>66.188023398667767</v>
      </c>
      <c r="L96" s="27">
        <v>5394</v>
      </c>
      <c r="M96" s="28">
        <v>72</v>
      </c>
      <c r="N96" s="28">
        <v>7</v>
      </c>
      <c r="O96" s="29">
        <f t="shared" si="3"/>
        <v>6.8469671245562589</v>
      </c>
      <c r="Q96" s="109">
        <v>12958</v>
      </c>
      <c r="R96" s="126" t="s">
        <v>163</v>
      </c>
      <c r="S96" s="121"/>
      <c r="T96" s="7"/>
    </row>
    <row r="97" spans="1:20" ht="22.5" customHeight="1">
      <c r="A97" s="129" t="s">
        <v>164</v>
      </c>
      <c r="B97" s="130"/>
      <c r="C97" s="30">
        <v>112851</v>
      </c>
      <c r="D97" s="31">
        <v>40750</v>
      </c>
      <c r="E97" s="32">
        <v>160</v>
      </c>
      <c r="F97" s="33">
        <v>3100</v>
      </c>
      <c r="G97" s="31">
        <v>2870</v>
      </c>
      <c r="H97" s="34">
        <v>467</v>
      </c>
      <c r="I97" s="32">
        <v>0</v>
      </c>
      <c r="J97" s="33">
        <v>41000</v>
      </c>
      <c r="K97" s="26">
        <f t="shared" si="2"/>
        <v>36.331091439154285</v>
      </c>
      <c r="L97" s="27">
        <v>668</v>
      </c>
      <c r="M97" s="28">
        <v>52</v>
      </c>
      <c r="N97" s="28">
        <v>4</v>
      </c>
      <c r="O97" s="29">
        <f t="shared" si="3"/>
        <v>23.210818593171535</v>
      </c>
      <c r="Q97" s="109">
        <v>4862</v>
      </c>
      <c r="R97" s="126" t="s">
        <v>165</v>
      </c>
      <c r="S97" s="121"/>
      <c r="T97" s="7"/>
    </row>
    <row r="98" spans="1:20" ht="22.5" customHeight="1">
      <c r="A98" s="129" t="s">
        <v>166</v>
      </c>
      <c r="B98" s="130"/>
      <c r="C98" s="30">
        <v>69254</v>
      </c>
      <c r="D98" s="31">
        <v>27486</v>
      </c>
      <c r="E98" s="32" t="s">
        <v>212</v>
      </c>
      <c r="F98" s="33">
        <v>2291</v>
      </c>
      <c r="G98" s="31">
        <v>2091</v>
      </c>
      <c r="H98" s="34">
        <v>769</v>
      </c>
      <c r="I98" s="32" t="s">
        <v>212</v>
      </c>
      <c r="J98" s="33">
        <v>43351</v>
      </c>
      <c r="K98" s="26">
        <f t="shared" si="2"/>
        <v>62.597106304328989</v>
      </c>
      <c r="L98" s="27">
        <v>1578</v>
      </c>
      <c r="M98" s="28">
        <v>36</v>
      </c>
      <c r="N98" s="28">
        <v>8</v>
      </c>
      <c r="O98" s="29">
        <f t="shared" si="3"/>
        <v>7.0194607743766468</v>
      </c>
      <c r="Q98" s="109">
        <v>9866</v>
      </c>
      <c r="R98" s="126" t="s">
        <v>167</v>
      </c>
      <c r="S98" s="121"/>
      <c r="T98" s="7"/>
    </row>
    <row r="99" spans="1:20" ht="22.5" customHeight="1">
      <c r="A99" s="129" t="s">
        <v>168</v>
      </c>
      <c r="B99" s="130"/>
      <c r="C99" s="57">
        <v>116505</v>
      </c>
      <c r="D99" s="58">
        <v>28448</v>
      </c>
      <c r="E99" s="59">
        <v>31</v>
      </c>
      <c r="F99" s="60">
        <v>2723</v>
      </c>
      <c r="G99" s="58">
        <v>2438</v>
      </c>
      <c r="H99" s="61">
        <v>1139</v>
      </c>
      <c r="I99" s="59">
        <v>3</v>
      </c>
      <c r="J99" s="57">
        <v>58926</v>
      </c>
      <c r="K99" s="26">
        <f t="shared" si="2"/>
        <v>50.578086777391526</v>
      </c>
      <c r="L99" s="62">
        <v>1099</v>
      </c>
      <c r="M99" s="63">
        <v>49</v>
      </c>
      <c r="N99" s="63">
        <v>7</v>
      </c>
      <c r="O99" s="29">
        <f t="shared" si="3"/>
        <v>7.9136666213829638</v>
      </c>
      <c r="Q99" s="109">
        <v>14722</v>
      </c>
      <c r="R99" s="126" t="s">
        <v>169</v>
      </c>
      <c r="S99" s="121"/>
      <c r="T99" s="7"/>
    </row>
    <row r="100" spans="1:20" ht="22.5" customHeight="1">
      <c r="A100" s="129" t="s">
        <v>170</v>
      </c>
      <c r="B100" s="130"/>
      <c r="C100" s="30">
        <v>97717</v>
      </c>
      <c r="D100" s="31">
        <v>21457</v>
      </c>
      <c r="E100" s="64">
        <v>270</v>
      </c>
      <c r="F100" s="30">
        <v>2249</v>
      </c>
      <c r="G100" s="31">
        <v>1822</v>
      </c>
      <c r="H100" s="33">
        <v>508</v>
      </c>
      <c r="I100" s="32">
        <v>0</v>
      </c>
      <c r="J100" s="30">
        <v>56461</v>
      </c>
      <c r="K100" s="26">
        <f t="shared" si="2"/>
        <v>57.780120142861527</v>
      </c>
      <c r="L100" s="65">
        <v>613</v>
      </c>
      <c r="M100" s="28">
        <v>64</v>
      </c>
      <c r="N100" s="28">
        <v>13</v>
      </c>
      <c r="O100" s="29">
        <f t="shared" si="3"/>
        <v>9.1761667762231198</v>
      </c>
      <c r="Q100" s="109">
        <v>10649</v>
      </c>
      <c r="R100" s="126" t="s">
        <v>171</v>
      </c>
      <c r="S100" s="121"/>
      <c r="T100" s="7"/>
    </row>
    <row r="101" spans="1:20" ht="22.5" customHeight="1">
      <c r="A101" s="129" t="s">
        <v>172</v>
      </c>
      <c r="B101" s="131"/>
      <c r="C101" s="66">
        <v>93245</v>
      </c>
      <c r="D101" s="67">
        <v>27375</v>
      </c>
      <c r="E101" s="68">
        <v>2000</v>
      </c>
      <c r="F101" s="69">
        <v>3253</v>
      </c>
      <c r="G101" s="67">
        <v>2711</v>
      </c>
      <c r="H101" s="70">
        <v>984</v>
      </c>
      <c r="I101" s="68">
        <v>0</v>
      </c>
      <c r="J101" s="66">
        <v>43161</v>
      </c>
      <c r="K101" s="26">
        <f t="shared" si="2"/>
        <v>46.287736607861014</v>
      </c>
      <c r="L101" s="71">
        <v>3637</v>
      </c>
      <c r="M101" s="72">
        <v>25</v>
      </c>
      <c r="N101" s="72">
        <v>6</v>
      </c>
      <c r="O101" s="29">
        <f t="shared" si="3"/>
        <v>7.5355584289639568</v>
      </c>
      <c r="Q101" s="109">
        <v>12374</v>
      </c>
      <c r="R101" s="126" t="s">
        <v>173</v>
      </c>
      <c r="S101" s="121"/>
      <c r="T101" s="7"/>
    </row>
    <row r="102" spans="1:20" ht="22.5" customHeight="1">
      <c r="A102" s="129" t="s">
        <v>174</v>
      </c>
      <c r="B102" s="130"/>
      <c r="C102" s="30">
        <v>65415</v>
      </c>
      <c r="D102" s="31">
        <v>12780</v>
      </c>
      <c r="E102" s="32">
        <v>0</v>
      </c>
      <c r="F102" s="33">
        <v>3119</v>
      </c>
      <c r="G102" s="31">
        <v>3055</v>
      </c>
      <c r="H102" s="34"/>
      <c r="I102" s="103">
        <v>1270</v>
      </c>
      <c r="J102" s="30">
        <v>45179</v>
      </c>
      <c r="K102" s="26">
        <f t="shared" si="2"/>
        <v>69.065199113353202</v>
      </c>
      <c r="L102" s="27">
        <v>2664</v>
      </c>
      <c r="M102" s="28">
        <v>702</v>
      </c>
      <c r="N102" s="28">
        <v>4</v>
      </c>
      <c r="O102" s="29">
        <f t="shared" si="3"/>
        <v>16.527286508337543</v>
      </c>
      <c r="Q102" s="109">
        <v>3958</v>
      </c>
      <c r="R102" s="126" t="s">
        <v>174</v>
      </c>
      <c r="S102" s="121"/>
      <c r="T102" s="7"/>
    </row>
    <row r="103" spans="1:20" ht="22.5" customHeight="1">
      <c r="A103" s="129" t="s">
        <v>175</v>
      </c>
      <c r="B103" s="130"/>
      <c r="C103" s="30">
        <v>44774</v>
      </c>
      <c r="D103" s="31">
        <v>11403</v>
      </c>
      <c r="E103" s="32">
        <v>2759</v>
      </c>
      <c r="F103" s="33">
        <v>1345</v>
      </c>
      <c r="G103" s="31">
        <v>1331</v>
      </c>
      <c r="H103" s="34">
        <v>211</v>
      </c>
      <c r="I103" s="32">
        <v>33</v>
      </c>
      <c r="J103" s="30">
        <v>26415</v>
      </c>
      <c r="K103" s="26">
        <f t="shared" si="2"/>
        <v>58.996292491177918</v>
      </c>
      <c r="L103" s="27">
        <v>0</v>
      </c>
      <c r="M103" s="28">
        <v>44</v>
      </c>
      <c r="N103" s="28">
        <v>4</v>
      </c>
      <c r="O103" s="29">
        <f t="shared" si="3"/>
        <v>14.286534779834078</v>
      </c>
      <c r="Q103" s="109">
        <v>3134</v>
      </c>
      <c r="R103" s="126" t="s">
        <v>175</v>
      </c>
      <c r="S103" s="121"/>
      <c r="T103" s="7"/>
    </row>
    <row r="104" spans="1:20" ht="22.5" customHeight="1">
      <c r="A104" s="129" t="s">
        <v>176</v>
      </c>
      <c r="B104" s="130"/>
      <c r="C104" s="30">
        <v>36067</v>
      </c>
      <c r="D104" s="31">
        <v>9083</v>
      </c>
      <c r="E104" s="32"/>
      <c r="F104" s="33">
        <v>1623</v>
      </c>
      <c r="G104" s="31">
        <v>1514</v>
      </c>
      <c r="H104" s="34">
        <v>363</v>
      </c>
      <c r="I104" s="32"/>
      <c r="J104" s="33"/>
      <c r="K104" s="26">
        <f t="shared" si="2"/>
        <v>0</v>
      </c>
      <c r="L104" s="27"/>
      <c r="M104" s="28">
        <v>18</v>
      </c>
      <c r="N104" s="28">
        <v>6</v>
      </c>
      <c r="O104" s="29">
        <f t="shared" si="3"/>
        <v>36.394550958627647</v>
      </c>
      <c r="Q104" s="109">
        <v>991</v>
      </c>
      <c r="R104" s="126" t="s">
        <v>177</v>
      </c>
      <c r="S104" s="121"/>
      <c r="T104" s="7"/>
    </row>
    <row r="105" spans="1:20" ht="22.5" customHeight="1">
      <c r="A105" s="118" t="s">
        <v>178</v>
      </c>
      <c r="B105" s="119"/>
      <c r="C105" s="30">
        <v>42605</v>
      </c>
      <c r="D105" s="31">
        <v>13799</v>
      </c>
      <c r="E105" s="32"/>
      <c r="F105" s="33">
        <v>1566</v>
      </c>
      <c r="G105" s="31">
        <v>1179</v>
      </c>
      <c r="H105" s="34">
        <v>514</v>
      </c>
      <c r="I105" s="32"/>
      <c r="J105" s="33">
        <v>42436</v>
      </c>
      <c r="K105" s="26">
        <f t="shared" si="2"/>
        <v>99.603332942142941</v>
      </c>
      <c r="L105" s="27">
        <v>63</v>
      </c>
      <c r="M105" s="28">
        <v>28</v>
      </c>
      <c r="N105" s="28">
        <v>5</v>
      </c>
      <c r="O105" s="29">
        <f t="shared" si="3"/>
        <v>9.9081395348837216</v>
      </c>
      <c r="Q105" s="109">
        <v>4300</v>
      </c>
      <c r="R105" s="120" t="s">
        <v>179</v>
      </c>
      <c r="S105" s="121"/>
      <c r="T105" s="7"/>
    </row>
    <row r="106" spans="1:20" ht="22.5" customHeight="1">
      <c r="A106" s="118" t="s">
        <v>180</v>
      </c>
      <c r="B106" s="119"/>
      <c r="C106" s="30">
        <v>90043</v>
      </c>
      <c r="D106" s="31">
        <v>27974</v>
      </c>
      <c r="E106" s="32">
        <v>159</v>
      </c>
      <c r="F106" s="33">
        <v>2912</v>
      </c>
      <c r="G106" s="31">
        <v>2298</v>
      </c>
      <c r="H106" s="34">
        <v>945</v>
      </c>
      <c r="I106" s="32">
        <v>2</v>
      </c>
      <c r="J106" s="33">
        <v>63306</v>
      </c>
      <c r="K106" s="26">
        <f t="shared" si="2"/>
        <v>70.306409160067972</v>
      </c>
      <c r="L106" s="27">
        <v>2566</v>
      </c>
      <c r="M106" s="28">
        <v>102</v>
      </c>
      <c r="N106" s="28">
        <v>8</v>
      </c>
      <c r="O106" s="29">
        <f t="shared" si="3"/>
        <v>11.961078639744953</v>
      </c>
      <c r="Q106" s="109">
        <v>7528</v>
      </c>
      <c r="R106" s="120" t="s">
        <v>180</v>
      </c>
      <c r="S106" s="121"/>
      <c r="T106" s="7"/>
    </row>
    <row r="107" spans="1:20" ht="22.5" customHeight="1">
      <c r="A107" s="118" t="s">
        <v>181</v>
      </c>
      <c r="B107" s="119"/>
      <c r="C107" s="30">
        <v>88584</v>
      </c>
      <c r="D107" s="31">
        <v>40811</v>
      </c>
      <c r="E107" s="32">
        <v>191</v>
      </c>
      <c r="F107" s="33">
        <v>3719</v>
      </c>
      <c r="G107" s="31">
        <v>3445</v>
      </c>
      <c r="H107" s="34">
        <v>1439</v>
      </c>
      <c r="I107" s="32">
        <v>0</v>
      </c>
      <c r="J107" s="33">
        <v>70132</v>
      </c>
      <c r="K107" s="26">
        <f t="shared" si="2"/>
        <v>79.170053282759866</v>
      </c>
      <c r="L107" s="27">
        <v>2233</v>
      </c>
      <c r="M107" s="28">
        <v>66</v>
      </c>
      <c r="N107" s="28">
        <v>9</v>
      </c>
      <c r="O107" s="29">
        <f t="shared" si="3"/>
        <v>5.862607544672402</v>
      </c>
      <c r="Q107" s="109">
        <v>15110</v>
      </c>
      <c r="R107" s="120" t="s">
        <v>182</v>
      </c>
      <c r="S107" s="121"/>
      <c r="T107" s="7"/>
    </row>
    <row r="108" spans="1:20" ht="22.5" customHeight="1">
      <c r="A108" s="118" t="s">
        <v>183</v>
      </c>
      <c r="B108" s="119"/>
      <c r="C108" s="30">
        <v>65106</v>
      </c>
      <c r="D108" s="31">
        <v>24252</v>
      </c>
      <c r="E108" s="32">
        <v>10</v>
      </c>
      <c r="F108" s="33">
        <v>1825</v>
      </c>
      <c r="G108" s="31">
        <v>1659</v>
      </c>
      <c r="H108" s="34">
        <v>645</v>
      </c>
      <c r="I108" s="32">
        <v>0</v>
      </c>
      <c r="J108" s="33">
        <v>65106</v>
      </c>
      <c r="K108" s="26">
        <f t="shared" si="2"/>
        <v>100</v>
      </c>
      <c r="L108" s="27">
        <v>322</v>
      </c>
      <c r="M108" s="28">
        <v>47</v>
      </c>
      <c r="N108" s="28">
        <v>7</v>
      </c>
      <c r="O108" s="29">
        <f t="shared" si="3"/>
        <v>13.583559357396203</v>
      </c>
      <c r="Q108" s="109">
        <v>4793</v>
      </c>
      <c r="R108" s="120" t="s">
        <v>183</v>
      </c>
      <c r="S108" s="121"/>
      <c r="T108" s="7"/>
    </row>
    <row r="109" spans="1:20" ht="22.5" customHeight="1">
      <c r="A109" s="118" t="s">
        <v>184</v>
      </c>
      <c r="B109" s="119"/>
      <c r="C109" s="30">
        <v>61787</v>
      </c>
      <c r="D109" s="31">
        <v>24365</v>
      </c>
      <c r="E109" s="32">
        <v>109</v>
      </c>
      <c r="F109" s="33">
        <v>1766</v>
      </c>
      <c r="G109" s="31">
        <v>1420</v>
      </c>
      <c r="H109" s="34">
        <v>541</v>
      </c>
      <c r="I109" s="32"/>
      <c r="J109" s="33">
        <v>57899</v>
      </c>
      <c r="K109" s="26">
        <f t="shared" si="2"/>
        <v>93.707414180976585</v>
      </c>
      <c r="L109" s="27">
        <v>979</v>
      </c>
      <c r="M109" s="28">
        <v>83</v>
      </c>
      <c r="N109" s="28">
        <v>10</v>
      </c>
      <c r="O109" s="29">
        <f t="shared" si="3"/>
        <v>6.9997734224538348</v>
      </c>
      <c r="Q109" s="109">
        <v>8827</v>
      </c>
      <c r="R109" s="120" t="s">
        <v>185</v>
      </c>
      <c r="S109" s="121"/>
      <c r="T109" s="7"/>
    </row>
    <row r="110" spans="1:20" ht="22.5" customHeight="1">
      <c r="A110" s="118" t="s">
        <v>210</v>
      </c>
      <c r="B110" s="119"/>
      <c r="C110" s="30">
        <v>54192</v>
      </c>
      <c r="D110" s="31">
        <v>20952</v>
      </c>
      <c r="E110" s="32" t="s">
        <v>212</v>
      </c>
      <c r="F110" s="33">
        <v>2617</v>
      </c>
      <c r="G110" s="31">
        <v>2485</v>
      </c>
      <c r="H110" s="34">
        <v>708</v>
      </c>
      <c r="I110" s="32" t="s">
        <v>212</v>
      </c>
      <c r="J110" s="33">
        <v>50265</v>
      </c>
      <c r="K110" s="26">
        <f>J110/C110*100</f>
        <v>92.753542958370232</v>
      </c>
      <c r="L110" s="27">
        <v>1638</v>
      </c>
      <c r="M110" s="28">
        <v>52</v>
      </c>
      <c r="N110" s="28">
        <v>8</v>
      </c>
      <c r="O110" s="29">
        <f>C110/Q110</f>
        <v>8.3449337850323371</v>
      </c>
      <c r="Q110" s="109">
        <v>6494</v>
      </c>
      <c r="R110" s="120" t="s">
        <v>210</v>
      </c>
      <c r="S110" s="121"/>
      <c r="T110" s="7"/>
    </row>
    <row r="111" spans="1:20" ht="22.5" customHeight="1">
      <c r="A111" s="118" t="s">
        <v>186</v>
      </c>
      <c r="B111" s="119"/>
      <c r="C111" s="30">
        <v>6437</v>
      </c>
      <c r="D111" s="31"/>
      <c r="E111" s="32"/>
      <c r="F111" s="33">
        <v>82</v>
      </c>
      <c r="G111" s="31"/>
      <c r="H111" s="34"/>
      <c r="I111" s="64"/>
      <c r="J111" s="33">
        <v>6355</v>
      </c>
      <c r="K111" s="26">
        <f t="shared" si="2"/>
        <v>98.726114649681534</v>
      </c>
      <c r="L111" s="27"/>
      <c r="M111" s="28"/>
      <c r="N111" s="28"/>
      <c r="O111" s="29">
        <f t="shared" si="3"/>
        <v>6.782929399367756</v>
      </c>
      <c r="Q111" s="109">
        <v>949</v>
      </c>
      <c r="R111" s="120" t="s">
        <v>187</v>
      </c>
      <c r="S111" s="121"/>
      <c r="T111" s="7"/>
    </row>
    <row r="112" spans="1:20" ht="22.5" customHeight="1">
      <c r="A112" s="118" t="s">
        <v>188</v>
      </c>
      <c r="B112" s="119"/>
      <c r="C112" s="30">
        <v>84737</v>
      </c>
      <c r="D112" s="31">
        <v>34104</v>
      </c>
      <c r="E112" s="32">
        <v>106</v>
      </c>
      <c r="F112" s="33">
        <v>3087</v>
      </c>
      <c r="G112" s="31">
        <v>2964</v>
      </c>
      <c r="H112" s="34">
        <v>1072</v>
      </c>
      <c r="I112" s="64">
        <v>0</v>
      </c>
      <c r="J112" s="33">
        <v>51246</v>
      </c>
      <c r="K112" s="26">
        <f t="shared" si="2"/>
        <v>60.47653327354049</v>
      </c>
      <c r="L112" s="27">
        <v>116</v>
      </c>
      <c r="M112" s="28">
        <v>175</v>
      </c>
      <c r="N112" s="28">
        <v>9</v>
      </c>
      <c r="O112" s="29">
        <f t="shared" si="3"/>
        <v>22.223183844741673</v>
      </c>
      <c r="Q112" s="109">
        <v>3813</v>
      </c>
      <c r="R112" s="120" t="s">
        <v>189</v>
      </c>
      <c r="S112" s="121"/>
      <c r="T112" s="7"/>
    </row>
    <row r="113" spans="1:20" ht="22.5" customHeight="1">
      <c r="A113" s="118" t="s">
        <v>190</v>
      </c>
      <c r="B113" s="119"/>
      <c r="C113" s="30">
        <v>18685</v>
      </c>
      <c r="D113" s="31">
        <v>5918</v>
      </c>
      <c r="E113" s="32"/>
      <c r="F113" s="30">
        <v>124</v>
      </c>
      <c r="G113" s="31">
        <v>44</v>
      </c>
      <c r="H113" s="34">
        <v>48</v>
      </c>
      <c r="I113" s="73"/>
      <c r="J113" s="30">
        <v>18685</v>
      </c>
      <c r="K113" s="26">
        <f t="shared" si="2"/>
        <v>100</v>
      </c>
      <c r="L113" s="74">
        <v>58</v>
      </c>
      <c r="M113" s="75"/>
      <c r="N113" s="76"/>
      <c r="O113" s="29">
        <f t="shared" si="3"/>
        <v>14.059443190368698</v>
      </c>
      <c r="Q113" s="109">
        <v>1329</v>
      </c>
      <c r="R113" s="120" t="s">
        <v>191</v>
      </c>
      <c r="S113" s="121"/>
      <c r="T113" s="7"/>
    </row>
    <row r="114" spans="1:20" ht="22.5" customHeight="1">
      <c r="A114" s="124" t="s">
        <v>192</v>
      </c>
      <c r="B114" s="125"/>
      <c r="C114" s="66">
        <v>80355</v>
      </c>
      <c r="D114" s="67">
        <v>34409</v>
      </c>
      <c r="E114" s="68">
        <v>251</v>
      </c>
      <c r="F114" s="69">
        <v>1999</v>
      </c>
      <c r="G114" s="67">
        <v>1806</v>
      </c>
      <c r="H114" s="77">
        <v>763</v>
      </c>
      <c r="I114" s="78">
        <v>0</v>
      </c>
      <c r="J114" s="69">
        <v>61478</v>
      </c>
      <c r="K114" s="26">
        <f t="shared" si="2"/>
        <v>76.507995768776055</v>
      </c>
      <c r="L114" s="71">
        <v>855</v>
      </c>
      <c r="M114" s="72">
        <v>35</v>
      </c>
      <c r="N114" s="28">
        <v>3</v>
      </c>
      <c r="O114" s="29">
        <f t="shared" si="3"/>
        <v>12.722450918302723</v>
      </c>
      <c r="Q114" s="109">
        <v>6316</v>
      </c>
      <c r="R114" s="126" t="s">
        <v>193</v>
      </c>
      <c r="S114" s="121"/>
      <c r="T114" s="7"/>
    </row>
    <row r="115" spans="1:20" ht="22.5" customHeight="1">
      <c r="A115" s="127" t="s">
        <v>194</v>
      </c>
      <c r="B115" s="128"/>
      <c r="C115" s="30">
        <v>61450</v>
      </c>
      <c r="D115" s="31">
        <v>29148</v>
      </c>
      <c r="E115" s="32">
        <v>0</v>
      </c>
      <c r="F115" s="33">
        <v>2667</v>
      </c>
      <c r="G115" s="31">
        <v>2500</v>
      </c>
      <c r="H115" s="34">
        <v>1074</v>
      </c>
      <c r="I115" s="32">
        <v>0</v>
      </c>
      <c r="J115" s="33">
        <v>45553</v>
      </c>
      <c r="K115" s="26">
        <f t="shared" si="2"/>
        <v>74.13018714401953</v>
      </c>
      <c r="L115" s="27">
        <v>282</v>
      </c>
      <c r="M115" s="28">
        <v>25</v>
      </c>
      <c r="N115" s="28">
        <v>5</v>
      </c>
      <c r="O115" s="29">
        <f t="shared" si="3"/>
        <v>9.3616697135892757</v>
      </c>
      <c r="Q115" s="109">
        <v>6564</v>
      </c>
      <c r="R115" s="126" t="s">
        <v>195</v>
      </c>
      <c r="S115" s="121"/>
      <c r="T115" s="7"/>
    </row>
    <row r="116" spans="1:20" ht="22.5" customHeight="1">
      <c r="A116" s="127" t="s">
        <v>196</v>
      </c>
      <c r="B116" s="128"/>
      <c r="C116" s="30">
        <v>29538</v>
      </c>
      <c r="D116" s="31">
        <v>10374</v>
      </c>
      <c r="E116" s="32">
        <v>50</v>
      </c>
      <c r="F116" s="33">
        <v>1767</v>
      </c>
      <c r="G116" s="31">
        <v>1536</v>
      </c>
      <c r="H116" s="34">
        <v>525</v>
      </c>
      <c r="I116" s="32"/>
      <c r="J116" s="33">
        <v>25121</v>
      </c>
      <c r="K116" s="26">
        <f t="shared" si="2"/>
        <v>85.046380933035408</v>
      </c>
      <c r="L116" s="27">
        <v>52</v>
      </c>
      <c r="M116" s="28">
        <v>26</v>
      </c>
      <c r="N116" s="28">
        <v>0</v>
      </c>
      <c r="O116" s="29">
        <f t="shared" si="3"/>
        <v>3.5366379310344827</v>
      </c>
      <c r="Q116" s="109">
        <v>8352</v>
      </c>
      <c r="R116" s="126" t="s">
        <v>197</v>
      </c>
      <c r="S116" s="121"/>
      <c r="T116" s="7"/>
    </row>
    <row r="117" spans="1:20" ht="22.5" customHeight="1">
      <c r="A117" s="118" t="s">
        <v>198</v>
      </c>
      <c r="B117" s="119"/>
      <c r="C117" s="30">
        <v>33875</v>
      </c>
      <c r="D117" s="31">
        <v>4551</v>
      </c>
      <c r="E117" s="32">
        <v>91</v>
      </c>
      <c r="F117" s="33">
        <v>753</v>
      </c>
      <c r="G117" s="31">
        <v>694</v>
      </c>
      <c r="H117" s="34">
        <v>256</v>
      </c>
      <c r="I117" s="32">
        <v>0</v>
      </c>
      <c r="J117" s="33">
        <v>23937</v>
      </c>
      <c r="K117" s="26">
        <f t="shared" si="2"/>
        <v>70.662730627306274</v>
      </c>
      <c r="L117" s="27">
        <v>111</v>
      </c>
      <c r="M117" s="28">
        <v>7</v>
      </c>
      <c r="N117" s="28">
        <v>5</v>
      </c>
      <c r="O117" s="29">
        <f t="shared" si="3"/>
        <v>7.6295045045045047</v>
      </c>
      <c r="Q117" s="109">
        <v>4440</v>
      </c>
      <c r="R117" s="120" t="s">
        <v>199</v>
      </c>
      <c r="S117" s="120"/>
      <c r="T117" s="7"/>
    </row>
    <row r="118" spans="1:20" ht="22.5" customHeight="1">
      <c r="A118" s="118" t="s">
        <v>200</v>
      </c>
      <c r="B118" s="119"/>
      <c r="C118" s="30">
        <v>28614</v>
      </c>
      <c r="D118" s="31">
        <v>8185</v>
      </c>
      <c r="E118" s="32">
        <v>20</v>
      </c>
      <c r="F118" s="33">
        <v>1149</v>
      </c>
      <c r="G118" s="31">
        <v>857</v>
      </c>
      <c r="H118" s="34">
        <v>222</v>
      </c>
      <c r="I118" s="32">
        <v>0</v>
      </c>
      <c r="J118" s="33">
        <v>19101</v>
      </c>
      <c r="K118" s="26">
        <f t="shared" si="2"/>
        <v>66.754036485636405</v>
      </c>
      <c r="L118" s="27">
        <v>322</v>
      </c>
      <c r="M118" s="28">
        <v>25</v>
      </c>
      <c r="N118" s="28">
        <v>2</v>
      </c>
      <c r="O118" s="29">
        <f t="shared" si="3"/>
        <v>6.1509028374892516</v>
      </c>
      <c r="Q118" s="109">
        <v>4652</v>
      </c>
      <c r="R118" s="120" t="s">
        <v>201</v>
      </c>
      <c r="S118" s="121"/>
      <c r="T118" s="7"/>
    </row>
    <row r="119" spans="1:20" ht="22.5" customHeight="1">
      <c r="A119" s="118" t="s">
        <v>202</v>
      </c>
      <c r="B119" s="119"/>
      <c r="C119" s="30">
        <v>65392</v>
      </c>
      <c r="D119" s="31">
        <v>28258</v>
      </c>
      <c r="E119" s="32"/>
      <c r="F119" s="33">
        <v>3912</v>
      </c>
      <c r="G119" s="31">
        <v>1806</v>
      </c>
      <c r="H119" s="34">
        <v>789</v>
      </c>
      <c r="I119" s="32"/>
      <c r="J119" s="33">
        <v>54810</v>
      </c>
      <c r="K119" s="26">
        <f t="shared" si="2"/>
        <v>83.817592366038667</v>
      </c>
      <c r="L119" s="27">
        <v>372</v>
      </c>
      <c r="M119" s="28">
        <v>38</v>
      </c>
      <c r="N119" s="28">
        <v>8</v>
      </c>
      <c r="O119" s="29">
        <f t="shared" si="3"/>
        <v>6.5866236905721189</v>
      </c>
      <c r="Q119" s="109">
        <v>9928</v>
      </c>
      <c r="R119" s="120" t="s">
        <v>203</v>
      </c>
      <c r="S119" s="121"/>
      <c r="T119" s="7"/>
    </row>
    <row r="120" spans="1:20" ht="22.5" customHeight="1">
      <c r="A120" s="118" t="s">
        <v>204</v>
      </c>
      <c r="B120" s="119"/>
      <c r="C120" s="30">
        <v>50819</v>
      </c>
      <c r="D120" s="31">
        <v>9527</v>
      </c>
      <c r="E120" s="32">
        <v>683</v>
      </c>
      <c r="F120" s="33">
        <v>1963</v>
      </c>
      <c r="G120" s="31">
        <v>563</v>
      </c>
      <c r="H120" s="34">
        <v>203</v>
      </c>
      <c r="I120" s="32">
        <v>0</v>
      </c>
      <c r="J120" s="33">
        <v>24415</v>
      </c>
      <c r="K120" s="26">
        <f t="shared" si="2"/>
        <v>48.043054762982351</v>
      </c>
      <c r="L120" s="27">
        <v>0</v>
      </c>
      <c r="M120" s="28">
        <v>1</v>
      </c>
      <c r="N120" s="28">
        <v>5</v>
      </c>
      <c r="O120" s="29">
        <f t="shared" si="3"/>
        <v>5.5826650554762169</v>
      </c>
      <c r="Q120" s="109">
        <v>9103</v>
      </c>
      <c r="R120" s="120" t="s">
        <v>204</v>
      </c>
      <c r="S120" s="120"/>
      <c r="T120" s="7"/>
    </row>
    <row r="121" spans="1:20" ht="22.5" customHeight="1">
      <c r="A121" s="118" t="s">
        <v>205</v>
      </c>
      <c r="B121" s="119"/>
      <c r="C121" s="30">
        <v>28723</v>
      </c>
      <c r="D121" s="31">
        <v>9578</v>
      </c>
      <c r="E121" s="32">
        <v>20</v>
      </c>
      <c r="F121" s="33">
        <v>756</v>
      </c>
      <c r="G121" s="31">
        <v>719</v>
      </c>
      <c r="H121" s="34">
        <v>191</v>
      </c>
      <c r="I121" s="32">
        <v>0</v>
      </c>
      <c r="J121" s="33">
        <v>21296</v>
      </c>
      <c r="K121" s="26">
        <f t="shared" si="2"/>
        <v>74.142673119103151</v>
      </c>
      <c r="L121" s="27">
        <v>874</v>
      </c>
      <c r="M121" s="28">
        <v>23</v>
      </c>
      <c r="N121" s="28">
        <v>3</v>
      </c>
      <c r="O121" s="29">
        <f t="shared" si="3"/>
        <v>10.014993026499303</v>
      </c>
      <c r="Q121" s="109">
        <v>2868</v>
      </c>
      <c r="R121" s="120" t="s">
        <v>205</v>
      </c>
      <c r="S121" s="121"/>
      <c r="T121" s="7"/>
    </row>
    <row r="122" spans="1:20" ht="22.5" customHeight="1" thickBot="1">
      <c r="A122" s="122" t="s">
        <v>211</v>
      </c>
      <c r="B122" s="123"/>
      <c r="C122" s="79">
        <v>34347</v>
      </c>
      <c r="D122" s="80"/>
      <c r="E122" s="81"/>
      <c r="F122" s="82">
        <v>517</v>
      </c>
      <c r="G122" s="80">
        <v>157</v>
      </c>
      <c r="H122" s="83"/>
      <c r="I122" s="81"/>
      <c r="J122" s="79">
        <v>31345</v>
      </c>
      <c r="K122" s="26">
        <f t="shared" si="2"/>
        <v>91.259789792412732</v>
      </c>
      <c r="L122" s="84">
        <v>127</v>
      </c>
      <c r="M122" s="85"/>
      <c r="N122" s="85"/>
      <c r="O122" s="86"/>
      <c r="Q122" s="117"/>
      <c r="R122" s="120" t="s">
        <v>213</v>
      </c>
      <c r="S122" s="121"/>
      <c r="T122" s="7"/>
    </row>
    <row r="123" spans="1:20" ht="22.5" customHeight="1" thickTop="1">
      <c r="A123" s="158" t="s">
        <v>206</v>
      </c>
      <c r="B123" s="159"/>
      <c r="C123" s="87">
        <f>SUM(C7:C122)</f>
        <v>10579278</v>
      </c>
      <c r="D123" s="88">
        <f t="shared" ref="D123:I123" si="4">SUM(D7:D122)</f>
        <v>2841750</v>
      </c>
      <c r="E123" s="87">
        <f t="shared" si="4"/>
        <v>39334</v>
      </c>
      <c r="F123" s="89">
        <f t="shared" si="4"/>
        <v>359266</v>
      </c>
      <c r="G123" s="88">
        <f>SUM(G7:G122)</f>
        <v>295439</v>
      </c>
      <c r="H123" s="90">
        <f t="shared" si="4"/>
        <v>92133</v>
      </c>
      <c r="I123" s="87">
        <f t="shared" si="4"/>
        <v>2018</v>
      </c>
      <c r="J123" s="89">
        <f>SUM(J7:J122)</f>
        <v>6359682</v>
      </c>
      <c r="K123" s="91">
        <f>J123/C123*100</f>
        <v>60.114518211923354</v>
      </c>
      <c r="L123" s="92">
        <f>SUM(L7:L122)</f>
        <v>193979</v>
      </c>
      <c r="M123" s="93">
        <f>SUM(M7:M122)</f>
        <v>6951</v>
      </c>
      <c r="N123" s="93">
        <f>SUM(N7:N122)</f>
        <v>888</v>
      </c>
      <c r="O123" s="94">
        <f>C123/Q7</f>
        <v>5.0634205596562385</v>
      </c>
      <c r="Q123" s="95">
        <f>SUM(Q8:Q122)</f>
        <v>1999042</v>
      </c>
      <c r="T123" s="7">
        <f>ROUND(J122/C122*100,0)</f>
        <v>91</v>
      </c>
    </row>
    <row r="124" spans="1:20">
      <c r="A124" s="96"/>
      <c r="B124" s="96"/>
      <c r="T124" s="7"/>
    </row>
    <row r="125" spans="1:20">
      <c r="A125" s="96" t="s">
        <v>207</v>
      </c>
      <c r="B125" s="96"/>
      <c r="T125" s="7"/>
    </row>
    <row r="126" spans="1:20">
      <c r="A126" s="96"/>
      <c r="B126" s="96"/>
      <c r="T126" s="7"/>
    </row>
    <row r="127" spans="1:20">
      <c r="A127" s="96" t="s">
        <v>208</v>
      </c>
      <c r="B127" s="96"/>
      <c r="T127" s="7"/>
    </row>
    <row r="128" spans="1:20">
      <c r="A128" s="96"/>
      <c r="B128" s="96"/>
    </row>
    <row r="129" spans="1:2">
      <c r="A129" s="96"/>
      <c r="B129" s="96"/>
    </row>
  </sheetData>
  <mergeCells count="182">
    <mergeCell ref="A123:B123"/>
    <mergeCell ref="R7:S7"/>
    <mergeCell ref="A8:B8"/>
    <mergeCell ref="O8:O9"/>
    <mergeCell ref="Q8:Q9"/>
    <mergeCell ref="R8:S8"/>
    <mergeCell ref="A9:B9"/>
    <mergeCell ref="R9:S9"/>
    <mergeCell ref="D4:D5"/>
    <mergeCell ref="E4:E5"/>
    <mergeCell ref="G4:G5"/>
    <mergeCell ref="H4:H5"/>
    <mergeCell ref="I4:I5"/>
    <mergeCell ref="A7:B7"/>
    <mergeCell ref="A2:B6"/>
    <mergeCell ref="C2:N2"/>
    <mergeCell ref="O2:O5"/>
    <mergeCell ref="C3:C5"/>
    <mergeCell ref="F3:F5"/>
    <mergeCell ref="J3:J5"/>
    <mergeCell ref="K3:K5"/>
    <mergeCell ref="L3:L5"/>
    <mergeCell ref="M3:M5"/>
    <mergeCell ref="N3:N5"/>
    <mergeCell ref="A10:B10"/>
    <mergeCell ref="O10:O20"/>
    <mergeCell ref="Q10:Q20"/>
    <mergeCell ref="R10:S10"/>
    <mergeCell ref="A21:B21"/>
    <mergeCell ref="O21:O24"/>
    <mergeCell ref="Q21:Q24"/>
    <mergeCell ref="R21:S21"/>
    <mergeCell ref="A22:B22"/>
    <mergeCell ref="R22:S22"/>
    <mergeCell ref="A26:B26"/>
    <mergeCell ref="Q26:Q44"/>
    <mergeCell ref="R26:S26"/>
    <mergeCell ref="A43:B43"/>
    <mergeCell ref="A44:B44"/>
    <mergeCell ref="A23:B23"/>
    <mergeCell ref="R23:S23"/>
    <mergeCell ref="A24:B24"/>
    <mergeCell ref="R24:S24"/>
    <mergeCell ref="A25:B25"/>
    <mergeCell ref="R25:S25"/>
    <mergeCell ref="O26:O37"/>
    <mergeCell ref="A48:B48"/>
    <mergeCell ref="R48:S48"/>
    <mergeCell ref="A49:B49"/>
    <mergeCell ref="O49:O50"/>
    <mergeCell ref="Q49:Q50"/>
    <mergeCell ref="R49:S49"/>
    <mergeCell ref="A50:B50"/>
    <mergeCell ref="R50:S50"/>
    <mergeCell ref="A45:B45"/>
    <mergeCell ref="O45:O46"/>
    <mergeCell ref="Q45:Q46"/>
    <mergeCell ref="R45:S45"/>
    <mergeCell ref="A47:B47"/>
    <mergeCell ref="R47:S47"/>
    <mergeCell ref="A58:B58"/>
    <mergeCell ref="R58:S58"/>
    <mergeCell ref="A59:B59"/>
    <mergeCell ref="R59:S59"/>
    <mergeCell ref="A60:B60"/>
    <mergeCell ref="R60:S60"/>
    <mergeCell ref="A51:B51"/>
    <mergeCell ref="O51:O53"/>
    <mergeCell ref="Q51:Q53"/>
    <mergeCell ref="R51:S51"/>
    <mergeCell ref="A54:B54"/>
    <mergeCell ref="O54:O57"/>
    <mergeCell ref="Q54:Q57"/>
    <mergeCell ref="R54:S54"/>
    <mergeCell ref="A61:B61"/>
    <mergeCell ref="O61:O69"/>
    <mergeCell ref="P61:P69"/>
    <mergeCell ref="Q61:Q69"/>
    <mergeCell ref="R61:S61"/>
    <mergeCell ref="A70:B70"/>
    <mergeCell ref="O70:O74"/>
    <mergeCell ref="Q70:Q74"/>
    <mergeCell ref="R70:S70"/>
    <mergeCell ref="A72:B72"/>
    <mergeCell ref="R72:S72"/>
    <mergeCell ref="A73:B73"/>
    <mergeCell ref="R73:S73"/>
    <mergeCell ref="A74:B74"/>
    <mergeCell ref="R74:S74"/>
    <mergeCell ref="A75:B75"/>
    <mergeCell ref="O75:O77"/>
    <mergeCell ref="Q75:Q77"/>
    <mergeCell ref="R75:S75"/>
    <mergeCell ref="A77:B77"/>
    <mergeCell ref="A84:B84"/>
    <mergeCell ref="R84:S84"/>
    <mergeCell ref="A85:B85"/>
    <mergeCell ref="R85:S85"/>
    <mergeCell ref="A86:B86"/>
    <mergeCell ref="R86:S86"/>
    <mergeCell ref="R77:S77"/>
    <mergeCell ref="A78:B78"/>
    <mergeCell ref="R78:S78"/>
    <mergeCell ref="A79:B79"/>
    <mergeCell ref="O79:O83"/>
    <mergeCell ref="Q79:Q83"/>
    <mergeCell ref="R79:S79"/>
    <mergeCell ref="O86:O87"/>
    <mergeCell ref="Q86:Q87"/>
    <mergeCell ref="A90:B90"/>
    <mergeCell ref="R90:S90"/>
    <mergeCell ref="A91:B91"/>
    <mergeCell ref="A92:B92"/>
    <mergeCell ref="A87:B87"/>
    <mergeCell ref="R87:S87"/>
    <mergeCell ref="A88:B88"/>
    <mergeCell ref="R88:S88"/>
    <mergeCell ref="A89:B89"/>
    <mergeCell ref="R89:S89"/>
    <mergeCell ref="O91:O92"/>
    <mergeCell ref="Q91:Q92"/>
    <mergeCell ref="R91:S91"/>
    <mergeCell ref="A96:B96"/>
    <mergeCell ref="R96:S96"/>
    <mergeCell ref="A97:B97"/>
    <mergeCell ref="R97:S97"/>
    <mergeCell ref="A98:B98"/>
    <mergeCell ref="R98:S98"/>
    <mergeCell ref="A93:B93"/>
    <mergeCell ref="R93:S93"/>
    <mergeCell ref="A94:B94"/>
    <mergeCell ref="R94:S94"/>
    <mergeCell ref="A95:B95"/>
    <mergeCell ref="R95:S95"/>
    <mergeCell ref="A102:B102"/>
    <mergeCell ref="R102:S102"/>
    <mergeCell ref="A103:B103"/>
    <mergeCell ref="R103:S103"/>
    <mergeCell ref="A104:B104"/>
    <mergeCell ref="R104:S104"/>
    <mergeCell ref="A99:B99"/>
    <mergeCell ref="R99:S99"/>
    <mergeCell ref="A100:B100"/>
    <mergeCell ref="R100:S100"/>
    <mergeCell ref="A101:B101"/>
    <mergeCell ref="R101:S101"/>
    <mergeCell ref="A108:B108"/>
    <mergeCell ref="R108:S108"/>
    <mergeCell ref="A109:B109"/>
    <mergeCell ref="R109:S109"/>
    <mergeCell ref="A110:B110"/>
    <mergeCell ref="R110:S110"/>
    <mergeCell ref="A105:B105"/>
    <mergeCell ref="R105:S105"/>
    <mergeCell ref="A106:B106"/>
    <mergeCell ref="R106:S106"/>
    <mergeCell ref="A107:B107"/>
    <mergeCell ref="R107:S107"/>
    <mergeCell ref="A114:B114"/>
    <mergeCell ref="R114:S114"/>
    <mergeCell ref="A115:B115"/>
    <mergeCell ref="R115:S115"/>
    <mergeCell ref="A116:B116"/>
    <mergeCell ref="R116:S116"/>
    <mergeCell ref="A111:B111"/>
    <mergeCell ref="R111:S111"/>
    <mergeCell ref="A112:B112"/>
    <mergeCell ref="R112:S112"/>
    <mergeCell ref="A113:B113"/>
    <mergeCell ref="R113:S113"/>
    <mergeCell ref="A120:B120"/>
    <mergeCell ref="R120:S120"/>
    <mergeCell ref="A121:B121"/>
    <mergeCell ref="R121:S121"/>
    <mergeCell ref="A122:B122"/>
    <mergeCell ref="A117:B117"/>
    <mergeCell ref="R117:S117"/>
    <mergeCell ref="A118:B118"/>
    <mergeCell ref="R118:S118"/>
    <mergeCell ref="A119:B119"/>
    <mergeCell ref="R119:S119"/>
    <mergeCell ref="R122:S122"/>
  </mergeCells>
  <phoneticPr fontId="3"/>
  <dataValidations count="1">
    <dataValidation imeMode="halfAlpha" allowBlank="1" showInputMessage="1" showErrorMessage="1" sqref="C100:J100 L100:N100 C113:J113 L113:M113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9" firstPageNumber="17" fitToHeight="0" orientation="portrait" useFirstPageNumber="1" r:id="rId1"/>
  <headerFooter>
    <oddHeader>&amp;C平成29年度長野県公共図書館概況</oddHeader>
    <oddFooter>&amp;C&amp;P</oddFooter>
  </headerFooter>
  <ignoredErrors>
    <ignoredError sqref="K1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5資料</vt:lpstr>
      <vt:lpstr>'5資料'!Print_Area</vt:lpstr>
      <vt:lpstr>'5資料'!Print_Titles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cp:lastPrinted>2017-10-20T07:29:14Z</cp:lastPrinted>
  <dcterms:created xsi:type="dcterms:W3CDTF">2015-09-03T08:46:35Z</dcterms:created>
  <dcterms:modified xsi:type="dcterms:W3CDTF">2017-10-21T09:50:28Z</dcterms:modified>
</cp:coreProperties>
</file>