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s-pc\Documents\"/>
    </mc:Choice>
  </mc:AlternateContent>
  <bookViews>
    <workbookView xWindow="0" yWindow="0" windowWidth="19200" windowHeight="11010"/>
  </bookViews>
  <sheets>
    <sheet name="5資料" sheetId="1" r:id="rId1"/>
  </sheets>
  <definedNames>
    <definedName name="_xlnm.Print_Area" localSheetId="0">'5資料'!$A$1:$O$126</definedName>
    <definedName name="_xlnm.Print_Titles" localSheetId="0">'5資料'!$2:$6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2" i="1" l="1"/>
  <c r="Q122" i="1"/>
  <c r="N122" i="1"/>
  <c r="M122" i="1"/>
  <c r="L122" i="1"/>
  <c r="J122" i="1"/>
  <c r="K122" i="1" s="1"/>
  <c r="I122" i="1"/>
  <c r="H122" i="1"/>
  <c r="G122" i="1"/>
  <c r="F122" i="1"/>
  <c r="E122" i="1"/>
  <c r="D122" i="1"/>
  <c r="C122" i="1"/>
  <c r="O122" i="1" s="1"/>
  <c r="K121" i="1"/>
  <c r="O120" i="1"/>
  <c r="K120" i="1"/>
  <c r="O119" i="1"/>
  <c r="K119" i="1"/>
  <c r="O118" i="1"/>
  <c r="K118" i="1"/>
  <c r="O117" i="1"/>
  <c r="K117" i="1"/>
  <c r="O116" i="1"/>
  <c r="K116" i="1"/>
  <c r="O115" i="1"/>
  <c r="K115" i="1"/>
  <c r="O114" i="1"/>
  <c r="K114" i="1"/>
  <c r="O113" i="1"/>
  <c r="K113" i="1"/>
  <c r="O112" i="1"/>
  <c r="K112" i="1"/>
  <c r="O111" i="1"/>
  <c r="K111" i="1"/>
  <c r="O110" i="1"/>
  <c r="K110" i="1"/>
  <c r="O109" i="1"/>
  <c r="O108" i="1"/>
  <c r="K108" i="1"/>
  <c r="O107" i="1"/>
  <c r="K107" i="1"/>
  <c r="O106" i="1"/>
  <c r="K106" i="1"/>
  <c r="O105" i="1"/>
  <c r="K105" i="1"/>
  <c r="O104" i="1"/>
  <c r="K104" i="1"/>
  <c r="O103" i="1"/>
  <c r="K103" i="1"/>
  <c r="O102" i="1"/>
  <c r="K102" i="1"/>
  <c r="O101" i="1"/>
  <c r="K101" i="1"/>
  <c r="O100" i="1"/>
  <c r="K100" i="1"/>
  <c r="O99" i="1"/>
  <c r="K99" i="1"/>
  <c r="O98" i="1"/>
  <c r="K98" i="1"/>
  <c r="O97" i="1"/>
  <c r="K97" i="1"/>
  <c r="O96" i="1"/>
  <c r="K96" i="1"/>
  <c r="O95" i="1"/>
  <c r="K95" i="1"/>
  <c r="O94" i="1"/>
  <c r="K94" i="1"/>
  <c r="O93" i="1"/>
  <c r="K93" i="1"/>
  <c r="O92" i="1"/>
  <c r="K92" i="1"/>
  <c r="O91" i="1"/>
  <c r="K91" i="1"/>
  <c r="O90" i="1"/>
  <c r="K90" i="1"/>
  <c r="O89" i="1"/>
  <c r="K89" i="1"/>
  <c r="O88" i="1"/>
  <c r="K88" i="1"/>
  <c r="O87" i="1"/>
  <c r="K87" i="1"/>
  <c r="K86" i="1"/>
  <c r="O85" i="1"/>
  <c r="O84" i="1"/>
  <c r="K84" i="1"/>
  <c r="K83" i="1"/>
  <c r="K82" i="1"/>
  <c r="K81" i="1"/>
  <c r="K80" i="1"/>
  <c r="O79" i="1"/>
  <c r="K79" i="1"/>
  <c r="O78" i="1"/>
  <c r="K78" i="1"/>
  <c r="K77" i="1"/>
  <c r="K76" i="1"/>
  <c r="O75" i="1"/>
  <c r="K75" i="1"/>
  <c r="O74" i="1"/>
  <c r="K74" i="1"/>
  <c r="O73" i="1"/>
  <c r="K73" i="1"/>
  <c r="O72" i="1"/>
  <c r="K72" i="1"/>
  <c r="O71" i="1"/>
  <c r="K71" i="1"/>
  <c r="O70" i="1"/>
  <c r="K70" i="1"/>
  <c r="O69" i="1"/>
  <c r="K69" i="1"/>
  <c r="O68" i="1"/>
  <c r="K68" i="1"/>
  <c r="O67" i="1"/>
  <c r="K67" i="1"/>
  <c r="O66" i="1"/>
  <c r="K66" i="1"/>
  <c r="O65" i="1"/>
  <c r="K65" i="1"/>
  <c r="O64" i="1"/>
  <c r="K64" i="1"/>
  <c r="O63" i="1"/>
  <c r="K63" i="1"/>
  <c r="O62" i="1"/>
  <c r="K62" i="1"/>
  <c r="O61" i="1"/>
  <c r="K61" i="1"/>
  <c r="O60" i="1"/>
  <c r="K60" i="1"/>
  <c r="O59" i="1"/>
  <c r="K59" i="1"/>
  <c r="O58" i="1"/>
  <c r="K58" i="1"/>
  <c r="O57" i="1"/>
  <c r="K57" i="1"/>
  <c r="O56" i="1"/>
  <c r="K56" i="1"/>
  <c r="O55" i="1"/>
  <c r="K55" i="1"/>
  <c r="O54" i="1"/>
  <c r="K54" i="1"/>
  <c r="O53" i="1"/>
  <c r="K53" i="1"/>
  <c r="O52" i="1"/>
  <c r="K52" i="1"/>
  <c r="O51" i="1"/>
  <c r="K51" i="1"/>
  <c r="O50" i="1"/>
  <c r="K50" i="1"/>
  <c r="O49" i="1"/>
  <c r="K49" i="1"/>
  <c r="O48" i="1"/>
  <c r="K48" i="1"/>
  <c r="O47" i="1"/>
  <c r="K47" i="1"/>
  <c r="O46" i="1"/>
  <c r="K46" i="1"/>
  <c r="O45" i="1"/>
  <c r="K45" i="1"/>
  <c r="O44" i="1"/>
  <c r="K44" i="1"/>
  <c r="O43" i="1"/>
  <c r="K43" i="1"/>
  <c r="O42" i="1"/>
  <c r="K42" i="1"/>
  <c r="O41" i="1"/>
  <c r="K41" i="1"/>
  <c r="O40" i="1"/>
  <c r="K40" i="1"/>
  <c r="O39" i="1"/>
  <c r="K39" i="1"/>
  <c r="O38" i="1"/>
  <c r="K38" i="1"/>
  <c r="O37" i="1"/>
  <c r="K37" i="1"/>
  <c r="O36" i="1"/>
  <c r="K36" i="1"/>
  <c r="O35" i="1"/>
  <c r="K35" i="1"/>
  <c r="O34" i="1"/>
  <c r="K34" i="1"/>
  <c r="O33" i="1"/>
  <c r="K33" i="1"/>
  <c r="O32" i="1"/>
  <c r="K32" i="1"/>
  <c r="O31" i="1"/>
  <c r="K31" i="1"/>
  <c r="O30" i="1"/>
  <c r="K30" i="1"/>
  <c r="O29" i="1"/>
  <c r="K29" i="1"/>
  <c r="O28" i="1"/>
  <c r="K28" i="1"/>
  <c r="O27" i="1"/>
  <c r="K27" i="1"/>
  <c r="O26" i="1"/>
  <c r="K26" i="1"/>
  <c r="O25" i="1"/>
  <c r="K25" i="1"/>
  <c r="O24" i="1"/>
  <c r="K24" i="1"/>
  <c r="O23" i="1"/>
  <c r="K23" i="1"/>
  <c r="O22" i="1"/>
  <c r="K22" i="1"/>
  <c r="O21" i="1"/>
  <c r="K21" i="1"/>
  <c r="K20" i="1"/>
  <c r="K19" i="1"/>
  <c r="K18" i="1"/>
  <c r="K17" i="1"/>
  <c r="K16" i="1"/>
  <c r="K15" i="1"/>
  <c r="K14" i="1"/>
  <c r="K13" i="1"/>
  <c r="K12" i="1"/>
  <c r="K11" i="1"/>
  <c r="O10" i="1"/>
  <c r="K10" i="1"/>
  <c r="O9" i="1"/>
  <c r="K9" i="1"/>
  <c r="O8" i="1"/>
  <c r="K8" i="1"/>
  <c r="O7" i="1"/>
  <c r="K7" i="1"/>
</calcChain>
</file>

<file path=xl/sharedStrings.xml><?xml version="1.0" encoding="utf-8"?>
<sst xmlns="http://schemas.openxmlformats.org/spreadsheetml/2006/main" count="262" uniqueCount="212">
  <si>
    <t>５ 資料</t>
    <rPh sb="2" eb="4">
      <t>シリョウ</t>
    </rPh>
    <phoneticPr fontId="4"/>
  </si>
  <si>
    <t>館名</t>
    <phoneticPr fontId="4"/>
  </si>
  <si>
    <t>資　　　　　　　　　　　　　　　　　　　　　料</t>
    <rPh sb="0" eb="23">
      <t>シリョウ</t>
    </rPh>
    <phoneticPr fontId="4"/>
  </si>
  <si>
    <t>人口１人当
蔵書冊数</t>
    <rPh sb="0" eb="2">
      <t>ジンコウ</t>
    </rPh>
    <rPh sb="2" eb="4">
      <t>１ニン</t>
    </rPh>
    <rPh sb="4" eb="5">
      <t>ア</t>
    </rPh>
    <rPh sb="6" eb="8">
      <t>ゾウショ</t>
    </rPh>
    <rPh sb="8" eb="10">
      <t>サツスウ</t>
    </rPh>
    <phoneticPr fontId="4"/>
  </si>
  <si>
    <t>蔵書冊数</t>
    <rPh sb="0" eb="2">
      <t>ゾウショ</t>
    </rPh>
    <rPh sb="2" eb="4">
      <t>サッスウ</t>
    </rPh>
    <phoneticPr fontId="4"/>
  </si>
  <si>
    <t>年間受入冊数</t>
    <rPh sb="0" eb="2">
      <t>ネンカン</t>
    </rPh>
    <rPh sb="2" eb="4">
      <t>ウケイ</t>
    </rPh>
    <rPh sb="4" eb="6">
      <t>サッスウ</t>
    </rPh>
    <phoneticPr fontId="4"/>
  </si>
  <si>
    <t>開架図書冊数</t>
    <rPh sb="0" eb="1">
      <t>カイ</t>
    </rPh>
    <rPh sb="1" eb="2">
      <t>ショカ</t>
    </rPh>
    <rPh sb="2" eb="4">
      <t>トショ</t>
    </rPh>
    <rPh sb="4" eb="6">
      <t>サツスウ</t>
    </rPh>
    <phoneticPr fontId="4"/>
  </si>
  <si>
    <t>開架率</t>
    <rPh sb="0" eb="1">
      <t>カイ</t>
    </rPh>
    <rPh sb="1" eb="2">
      <t>カ</t>
    </rPh>
    <rPh sb="2" eb="3">
      <t>リツ</t>
    </rPh>
    <phoneticPr fontId="4"/>
  </si>
  <si>
    <t>年間除籍冊数</t>
    <rPh sb="0" eb="2">
      <t>ネンカン</t>
    </rPh>
    <rPh sb="2" eb="4">
      <t>ジョセキ</t>
    </rPh>
    <rPh sb="4" eb="6">
      <t>サツスウ</t>
    </rPh>
    <phoneticPr fontId="4"/>
  </si>
  <si>
    <t>受入雑誌数</t>
    <rPh sb="0" eb="2">
      <t>ウケイ</t>
    </rPh>
    <rPh sb="2" eb="4">
      <t>ザッシ</t>
    </rPh>
    <rPh sb="4" eb="5">
      <t>スウ</t>
    </rPh>
    <phoneticPr fontId="4"/>
  </si>
  <si>
    <t>受入新聞数</t>
    <rPh sb="0" eb="2">
      <t>ウケイ</t>
    </rPh>
    <rPh sb="2" eb="4">
      <t>シンブン</t>
    </rPh>
    <rPh sb="4" eb="5">
      <t>スウ</t>
    </rPh>
    <phoneticPr fontId="4"/>
  </si>
  <si>
    <t>うち児童</t>
    <rPh sb="2" eb="4">
      <t>ジドウヨウ</t>
    </rPh>
    <phoneticPr fontId="4"/>
  </si>
  <si>
    <t>うち外国語</t>
    <rPh sb="0" eb="5">
      <t>ウチガイコクゴ</t>
    </rPh>
    <phoneticPr fontId="4"/>
  </si>
  <si>
    <t>うち購入
冊数</t>
    <rPh sb="2" eb="4">
      <t>コウニュウ</t>
    </rPh>
    <rPh sb="5" eb="7">
      <t>サツスウ</t>
    </rPh>
    <phoneticPr fontId="4"/>
  </si>
  <si>
    <t>うち外国語</t>
    <rPh sb="2" eb="5">
      <t>ガイコクゴ</t>
    </rPh>
    <phoneticPr fontId="4"/>
  </si>
  <si>
    <t>冊</t>
    <rPh sb="0" eb="1">
      <t>サツスウ</t>
    </rPh>
    <phoneticPr fontId="4"/>
  </si>
  <si>
    <t>冊</t>
    <rPh sb="0" eb="1">
      <t>サツ</t>
    </rPh>
    <phoneticPr fontId="4"/>
  </si>
  <si>
    <t>％</t>
    <phoneticPr fontId="4"/>
  </si>
  <si>
    <t>種</t>
    <rPh sb="0" eb="1">
      <t>シュ</t>
    </rPh>
    <phoneticPr fontId="4"/>
  </si>
  <si>
    <t>県立長野</t>
    <rPh sb="0" eb="2">
      <t>ケンリツ</t>
    </rPh>
    <phoneticPr fontId="4"/>
  </si>
  <si>
    <t>県立長野</t>
    <rPh sb="0" eb="2">
      <t>ケンリツ</t>
    </rPh>
    <rPh sb="2" eb="4">
      <t>ナガノ</t>
    </rPh>
    <phoneticPr fontId="4"/>
  </si>
  <si>
    <t>長野市立長野</t>
    <rPh sb="0" eb="2">
      <t>ナガノ</t>
    </rPh>
    <rPh sb="2" eb="6">
      <t>シリツナガノ</t>
    </rPh>
    <phoneticPr fontId="4"/>
  </si>
  <si>
    <t>長野市立長野</t>
    <rPh sb="0" eb="2">
      <t>ナガノ</t>
    </rPh>
    <rPh sb="2" eb="3">
      <t>シ</t>
    </rPh>
    <rPh sb="3" eb="4">
      <t>リツ</t>
    </rPh>
    <rPh sb="4" eb="5">
      <t>ナガ</t>
    </rPh>
    <rPh sb="5" eb="6">
      <t>ノ</t>
    </rPh>
    <phoneticPr fontId="4"/>
  </si>
  <si>
    <t>長野市立南部</t>
    <rPh sb="0" eb="2">
      <t>ナガノ</t>
    </rPh>
    <rPh sb="2" eb="6">
      <t>シリツナガノ</t>
    </rPh>
    <phoneticPr fontId="4"/>
  </si>
  <si>
    <t>長野市立南部</t>
    <rPh sb="0" eb="2">
      <t>ナガノ</t>
    </rPh>
    <rPh sb="2" eb="3">
      <t>シ</t>
    </rPh>
    <rPh sb="3" eb="4">
      <t>リツ</t>
    </rPh>
    <rPh sb="4" eb="6">
      <t>ナンブ</t>
    </rPh>
    <phoneticPr fontId="4"/>
  </si>
  <si>
    <t>松本市中央</t>
    <rPh sb="0" eb="3">
      <t>マツモトシ</t>
    </rPh>
    <phoneticPr fontId="4"/>
  </si>
  <si>
    <t>松本市中央</t>
    <rPh sb="0" eb="3">
      <t>マツモトシ</t>
    </rPh>
    <rPh sb="3" eb="5">
      <t>チュウオウ</t>
    </rPh>
    <phoneticPr fontId="4"/>
  </si>
  <si>
    <t>あがたの森</t>
    <rPh sb="4" eb="5">
      <t>モリ</t>
    </rPh>
    <phoneticPr fontId="4"/>
  </si>
  <si>
    <t>西部</t>
    <rPh sb="0" eb="1">
      <t>ニシ</t>
    </rPh>
    <rPh sb="1" eb="2">
      <t>ブ</t>
    </rPh>
    <phoneticPr fontId="4"/>
  </si>
  <si>
    <t>西部</t>
    <rPh sb="0" eb="2">
      <t>セイブ</t>
    </rPh>
    <phoneticPr fontId="4"/>
  </si>
  <si>
    <t>南部</t>
    <rPh sb="0" eb="1">
      <t>ミナミ</t>
    </rPh>
    <rPh sb="1" eb="2">
      <t>ブ</t>
    </rPh>
    <phoneticPr fontId="4"/>
  </si>
  <si>
    <t>南部</t>
    <rPh sb="0" eb="2">
      <t>ナンブ</t>
    </rPh>
    <phoneticPr fontId="4"/>
  </si>
  <si>
    <t>寿台</t>
    <rPh sb="0" eb="1">
      <t>コトブキ</t>
    </rPh>
    <rPh sb="1" eb="2">
      <t>ダイ</t>
    </rPh>
    <phoneticPr fontId="4"/>
  </si>
  <si>
    <t>本郷</t>
    <rPh sb="0" eb="2">
      <t>ホンゴウ</t>
    </rPh>
    <phoneticPr fontId="4"/>
  </si>
  <si>
    <t>中山文庫</t>
    <rPh sb="0" eb="1">
      <t>ナカ</t>
    </rPh>
    <rPh sb="1" eb="2">
      <t>ヤマ</t>
    </rPh>
    <rPh sb="2" eb="4">
      <t>ブンコ</t>
    </rPh>
    <phoneticPr fontId="4"/>
  </si>
  <si>
    <t>中山文庫</t>
    <rPh sb="0" eb="2">
      <t>ナカヤマ</t>
    </rPh>
    <rPh sb="2" eb="4">
      <t>ブンコ</t>
    </rPh>
    <phoneticPr fontId="4"/>
  </si>
  <si>
    <t>島内</t>
    <rPh sb="0" eb="2">
      <t>シマウチ</t>
    </rPh>
    <phoneticPr fontId="4"/>
  </si>
  <si>
    <t>空港</t>
    <rPh sb="0" eb="2">
      <t>クウコウ</t>
    </rPh>
    <phoneticPr fontId="4"/>
  </si>
  <si>
    <t>波田</t>
    <rPh sb="0" eb="2">
      <t>ハタ</t>
    </rPh>
    <phoneticPr fontId="4"/>
  </si>
  <si>
    <t>梓川</t>
    <rPh sb="0" eb="2">
      <t>アズサガワ</t>
    </rPh>
    <phoneticPr fontId="4"/>
  </si>
  <si>
    <t>上田市立上田</t>
    <rPh sb="0" eb="4">
      <t>ウエダシリツ</t>
    </rPh>
    <rPh sb="4" eb="6">
      <t>ウエダ</t>
    </rPh>
    <phoneticPr fontId="4"/>
  </si>
  <si>
    <t>上田市立丸子</t>
    <rPh sb="0" eb="4">
      <t>ウエダシリツ</t>
    </rPh>
    <rPh sb="4" eb="6">
      <t>マルコ</t>
    </rPh>
    <phoneticPr fontId="4"/>
  </si>
  <si>
    <t>上田市立丸子金子</t>
    <rPh sb="0" eb="4">
      <t>ウエダシリツ</t>
    </rPh>
    <rPh sb="4" eb="6">
      <t>マルコ</t>
    </rPh>
    <rPh sb="6" eb="8">
      <t>カネコ</t>
    </rPh>
    <phoneticPr fontId="4"/>
  </si>
  <si>
    <t>上田情報ライブラリー</t>
    <rPh sb="0" eb="2">
      <t>ウエダ</t>
    </rPh>
    <rPh sb="2" eb="4">
      <t>ジョウホウ</t>
    </rPh>
    <phoneticPr fontId="4"/>
  </si>
  <si>
    <t>上田市立真田</t>
    <rPh sb="0" eb="1">
      <t>ウエ</t>
    </rPh>
    <rPh sb="1" eb="2">
      <t>タ</t>
    </rPh>
    <rPh sb="2" eb="3">
      <t>シ</t>
    </rPh>
    <rPh sb="3" eb="4">
      <t>リツ</t>
    </rPh>
    <rPh sb="4" eb="5">
      <t>マコト</t>
    </rPh>
    <rPh sb="5" eb="6">
      <t>タ</t>
    </rPh>
    <phoneticPr fontId="4"/>
  </si>
  <si>
    <t>上　田　市　立　真　田　</t>
    <rPh sb="0" eb="1">
      <t>ウエ</t>
    </rPh>
    <rPh sb="2" eb="3">
      <t>タ</t>
    </rPh>
    <rPh sb="4" eb="5">
      <t>シ</t>
    </rPh>
    <rPh sb="6" eb="7">
      <t>リツ</t>
    </rPh>
    <rPh sb="8" eb="9">
      <t>マコト</t>
    </rPh>
    <rPh sb="10" eb="11">
      <t>タ</t>
    </rPh>
    <phoneticPr fontId="4"/>
  </si>
  <si>
    <t>市立岡谷</t>
    <rPh sb="0" eb="2">
      <t>シリツ</t>
    </rPh>
    <rPh sb="2" eb="4">
      <t>オカヤ</t>
    </rPh>
    <phoneticPr fontId="4"/>
  </si>
  <si>
    <t>市立岡谷</t>
    <rPh sb="0" eb="1">
      <t>シ</t>
    </rPh>
    <rPh sb="1" eb="2">
      <t>リツ</t>
    </rPh>
    <rPh sb="2" eb="4">
      <t>オカヤ</t>
    </rPh>
    <phoneticPr fontId="4"/>
  </si>
  <si>
    <t>飯田市立中央</t>
    <rPh sb="0" eb="3">
      <t>イイダシ</t>
    </rPh>
    <rPh sb="3" eb="4">
      <t>リツ</t>
    </rPh>
    <phoneticPr fontId="4"/>
  </si>
  <si>
    <t>飯田市立中央</t>
    <rPh sb="0" eb="3">
      <t>イイダシ</t>
    </rPh>
    <rPh sb="3" eb="4">
      <t>リツ</t>
    </rPh>
    <rPh sb="4" eb="6">
      <t>チュウオウ</t>
    </rPh>
    <phoneticPr fontId="4"/>
  </si>
  <si>
    <t>羽場分館</t>
    <rPh sb="0" eb="2">
      <t>ハバ</t>
    </rPh>
    <rPh sb="2" eb="4">
      <t>ブンカン</t>
    </rPh>
    <phoneticPr fontId="4"/>
  </si>
  <si>
    <t>上郷</t>
    <rPh sb="0" eb="2">
      <t>カミサト</t>
    </rPh>
    <phoneticPr fontId="4"/>
  </si>
  <si>
    <t>丸山分館</t>
    <rPh sb="0" eb="2">
      <t>マルヤマ</t>
    </rPh>
    <rPh sb="2" eb="4">
      <t>ブンカン</t>
    </rPh>
    <phoneticPr fontId="4"/>
  </si>
  <si>
    <t>鼎</t>
    <rPh sb="0" eb="1">
      <t>カナエ</t>
    </rPh>
    <phoneticPr fontId="4"/>
  </si>
  <si>
    <t>東野分館</t>
    <rPh sb="0" eb="2">
      <t>ヒガシノ</t>
    </rPh>
    <rPh sb="2" eb="4">
      <t>ブンカン</t>
    </rPh>
    <phoneticPr fontId="4"/>
  </si>
  <si>
    <t>羽場分館</t>
    <rPh sb="0" eb="2">
      <t>ハバ</t>
    </rPh>
    <rPh sb="2" eb="3">
      <t>ブン</t>
    </rPh>
    <rPh sb="3" eb="4">
      <t>カン</t>
    </rPh>
    <phoneticPr fontId="4"/>
  </si>
  <si>
    <t>座光寺分館</t>
    <rPh sb="0" eb="1">
      <t>ザ</t>
    </rPh>
    <rPh sb="1" eb="2">
      <t>コウ</t>
    </rPh>
    <rPh sb="2" eb="3">
      <t>ジ</t>
    </rPh>
    <rPh sb="3" eb="5">
      <t>ブンカン</t>
    </rPh>
    <phoneticPr fontId="4"/>
  </si>
  <si>
    <t>丸山分館</t>
    <rPh sb="0" eb="2">
      <t>マルヤマ</t>
    </rPh>
    <rPh sb="2" eb="3">
      <t>ブン</t>
    </rPh>
    <rPh sb="3" eb="4">
      <t>カン</t>
    </rPh>
    <phoneticPr fontId="4"/>
  </si>
  <si>
    <t>松尾分館</t>
    <rPh sb="0" eb="2">
      <t>マツオ</t>
    </rPh>
    <rPh sb="2" eb="4">
      <t>ブンカン</t>
    </rPh>
    <phoneticPr fontId="4"/>
  </si>
  <si>
    <t>東野分館</t>
    <rPh sb="0" eb="2">
      <t>ヒガシノ</t>
    </rPh>
    <rPh sb="2" eb="3">
      <t>ブン</t>
    </rPh>
    <rPh sb="3" eb="4">
      <t>カン</t>
    </rPh>
    <phoneticPr fontId="4"/>
  </si>
  <si>
    <t>下久堅分館</t>
    <rPh sb="0" eb="1">
      <t>シモ</t>
    </rPh>
    <rPh sb="1" eb="2">
      <t>ヒサ</t>
    </rPh>
    <rPh sb="2" eb="3">
      <t>ケン</t>
    </rPh>
    <rPh sb="3" eb="5">
      <t>ブンカン</t>
    </rPh>
    <phoneticPr fontId="4"/>
  </si>
  <si>
    <t>座光寺分館</t>
    <rPh sb="0" eb="3">
      <t>ザコウジ</t>
    </rPh>
    <rPh sb="3" eb="4">
      <t>ブン</t>
    </rPh>
    <rPh sb="4" eb="5">
      <t>カン</t>
    </rPh>
    <phoneticPr fontId="4"/>
  </si>
  <si>
    <t>上久堅分館</t>
    <rPh sb="0" eb="1">
      <t>ウエ</t>
    </rPh>
    <rPh sb="1" eb="2">
      <t>ヒサ</t>
    </rPh>
    <rPh sb="2" eb="3">
      <t>ケン</t>
    </rPh>
    <rPh sb="3" eb="5">
      <t>ブンカン</t>
    </rPh>
    <phoneticPr fontId="4"/>
  </si>
  <si>
    <t>松尾分館</t>
    <rPh sb="0" eb="2">
      <t>マツオ</t>
    </rPh>
    <rPh sb="2" eb="3">
      <t>ブン</t>
    </rPh>
    <rPh sb="3" eb="4">
      <t>カン</t>
    </rPh>
    <phoneticPr fontId="4"/>
  </si>
  <si>
    <t>千代分館</t>
    <rPh sb="0" eb="2">
      <t>チヨ</t>
    </rPh>
    <rPh sb="2" eb="4">
      <t>ブンカン</t>
    </rPh>
    <phoneticPr fontId="4"/>
  </si>
  <si>
    <t>下久堅分館</t>
    <rPh sb="0" eb="1">
      <t>シモ</t>
    </rPh>
    <rPh sb="1" eb="2">
      <t>ヒサ</t>
    </rPh>
    <rPh sb="2" eb="3">
      <t>カタ</t>
    </rPh>
    <rPh sb="3" eb="4">
      <t>ブン</t>
    </rPh>
    <rPh sb="4" eb="5">
      <t>カン</t>
    </rPh>
    <phoneticPr fontId="4"/>
  </si>
  <si>
    <t>龍江分館</t>
    <rPh sb="0" eb="1">
      <t>タツ</t>
    </rPh>
    <rPh sb="1" eb="2">
      <t>エ</t>
    </rPh>
    <rPh sb="2" eb="4">
      <t>ブンカン</t>
    </rPh>
    <phoneticPr fontId="4"/>
  </si>
  <si>
    <t>上久堅分館</t>
    <rPh sb="0" eb="1">
      <t>カミ</t>
    </rPh>
    <rPh sb="1" eb="2">
      <t>ヒサ</t>
    </rPh>
    <rPh sb="2" eb="3">
      <t>カタ</t>
    </rPh>
    <rPh sb="3" eb="4">
      <t>ブン</t>
    </rPh>
    <rPh sb="4" eb="5">
      <t>カン</t>
    </rPh>
    <phoneticPr fontId="4"/>
  </si>
  <si>
    <t>竜丘分館</t>
    <rPh sb="0" eb="1">
      <t>タツ</t>
    </rPh>
    <rPh sb="1" eb="2">
      <t>オカ</t>
    </rPh>
    <rPh sb="2" eb="4">
      <t>ブンカン</t>
    </rPh>
    <phoneticPr fontId="4"/>
  </si>
  <si>
    <t>千代分館</t>
    <rPh sb="0" eb="2">
      <t>チヨ</t>
    </rPh>
    <rPh sb="2" eb="3">
      <t>ブン</t>
    </rPh>
    <rPh sb="3" eb="4">
      <t>カン</t>
    </rPh>
    <phoneticPr fontId="4"/>
  </si>
  <si>
    <t>川路分館</t>
    <rPh sb="0" eb="2">
      <t>カワジ</t>
    </rPh>
    <rPh sb="2" eb="4">
      <t>ブンカン</t>
    </rPh>
    <phoneticPr fontId="4"/>
  </si>
  <si>
    <t>龍江分館</t>
    <rPh sb="0" eb="1">
      <t>タツ</t>
    </rPh>
    <rPh sb="1" eb="2">
      <t>エ</t>
    </rPh>
    <rPh sb="2" eb="3">
      <t>ブン</t>
    </rPh>
    <rPh sb="3" eb="4">
      <t>カン</t>
    </rPh>
    <phoneticPr fontId="4"/>
  </si>
  <si>
    <t>三穂分館</t>
    <rPh sb="0" eb="1">
      <t>ミ</t>
    </rPh>
    <rPh sb="1" eb="2">
      <t>ホ</t>
    </rPh>
    <rPh sb="2" eb="4">
      <t>ブンカン</t>
    </rPh>
    <phoneticPr fontId="4"/>
  </si>
  <si>
    <t>竜丘分館</t>
    <rPh sb="0" eb="1">
      <t>リュウ</t>
    </rPh>
    <rPh sb="1" eb="2">
      <t>オカ</t>
    </rPh>
    <rPh sb="2" eb="4">
      <t>ブンカン</t>
    </rPh>
    <phoneticPr fontId="4"/>
  </si>
  <si>
    <t>山本分館</t>
    <rPh sb="0" eb="2">
      <t>ヤマモト</t>
    </rPh>
    <rPh sb="2" eb="4">
      <t>ブンカン</t>
    </rPh>
    <phoneticPr fontId="4"/>
  </si>
  <si>
    <t>川路分館</t>
    <rPh sb="0" eb="2">
      <t>カワジ</t>
    </rPh>
    <rPh sb="2" eb="3">
      <t>ブン</t>
    </rPh>
    <rPh sb="3" eb="4">
      <t>カン</t>
    </rPh>
    <phoneticPr fontId="4"/>
  </si>
  <si>
    <t>伊賀良分館</t>
    <rPh sb="0" eb="2">
      <t>イガ</t>
    </rPh>
    <rPh sb="2" eb="3">
      <t>ヨ</t>
    </rPh>
    <rPh sb="3" eb="5">
      <t>ブンカン</t>
    </rPh>
    <phoneticPr fontId="4"/>
  </si>
  <si>
    <t>三穂分館</t>
    <rPh sb="0" eb="2">
      <t>ミホ</t>
    </rPh>
    <rPh sb="2" eb="4">
      <t>ブンカン</t>
    </rPh>
    <phoneticPr fontId="4"/>
  </si>
  <si>
    <t>上村分館</t>
    <rPh sb="0" eb="2">
      <t>カミムラ</t>
    </rPh>
    <rPh sb="2" eb="4">
      <t>ブンカン</t>
    </rPh>
    <phoneticPr fontId="4"/>
  </si>
  <si>
    <t>南信濃分館</t>
    <rPh sb="0" eb="1">
      <t>ミナミ</t>
    </rPh>
    <rPh sb="1" eb="3">
      <t>シナノ</t>
    </rPh>
    <rPh sb="3" eb="5">
      <t>ブンカン</t>
    </rPh>
    <phoneticPr fontId="4"/>
  </si>
  <si>
    <t>伊賀良分館</t>
    <rPh sb="0" eb="2">
      <t>イガ</t>
    </rPh>
    <rPh sb="2" eb="3">
      <t>リョウ</t>
    </rPh>
    <rPh sb="3" eb="4">
      <t>ブン</t>
    </rPh>
    <rPh sb="4" eb="5">
      <t>カン</t>
    </rPh>
    <phoneticPr fontId="4"/>
  </si>
  <si>
    <t>飯田市立上郷</t>
    <rPh sb="0" eb="4">
      <t>イイダシリツ</t>
    </rPh>
    <rPh sb="4" eb="5">
      <t>ウエ</t>
    </rPh>
    <rPh sb="5" eb="6">
      <t>サト</t>
    </rPh>
    <phoneticPr fontId="4"/>
  </si>
  <si>
    <t>上村分館</t>
    <rPh sb="0" eb="2">
      <t>カミムラ</t>
    </rPh>
    <rPh sb="2" eb="3">
      <t>ブン</t>
    </rPh>
    <rPh sb="3" eb="4">
      <t>カン</t>
    </rPh>
    <phoneticPr fontId="4"/>
  </si>
  <si>
    <t>飯田市立鼎</t>
    <rPh sb="0" eb="4">
      <t>イイダシリツ</t>
    </rPh>
    <rPh sb="4" eb="5">
      <t>カナエ</t>
    </rPh>
    <phoneticPr fontId="4"/>
  </si>
  <si>
    <t>南信濃分館</t>
    <rPh sb="0" eb="3">
      <t>ミナミシナノ</t>
    </rPh>
    <rPh sb="3" eb="4">
      <t>ブン</t>
    </rPh>
    <rPh sb="4" eb="5">
      <t>カン</t>
    </rPh>
    <phoneticPr fontId="4"/>
  </si>
  <si>
    <t>諏訪市</t>
    <rPh sb="0" eb="3">
      <t>スワシ</t>
    </rPh>
    <phoneticPr fontId="4"/>
  </si>
  <si>
    <t>信州風樹文庫</t>
    <rPh sb="0" eb="2">
      <t>シンシュウ</t>
    </rPh>
    <rPh sb="2" eb="3">
      <t>カゼ</t>
    </rPh>
    <rPh sb="3" eb="4">
      <t>ジュ</t>
    </rPh>
    <rPh sb="4" eb="6">
      <t>ブンコ</t>
    </rPh>
    <phoneticPr fontId="4"/>
  </si>
  <si>
    <t>市立須坂</t>
    <rPh sb="0" eb="2">
      <t>シリツ</t>
    </rPh>
    <rPh sb="2" eb="4">
      <t>スザカ</t>
    </rPh>
    <phoneticPr fontId="4"/>
  </si>
  <si>
    <t>市立小諸</t>
    <rPh sb="0" eb="2">
      <t>シリツ</t>
    </rPh>
    <rPh sb="2" eb="4">
      <t>コモロ</t>
    </rPh>
    <phoneticPr fontId="4"/>
  </si>
  <si>
    <t>伊那市立伊那</t>
    <rPh sb="0" eb="4">
      <t>イナシリツ</t>
    </rPh>
    <rPh sb="4" eb="6">
      <t>イナ</t>
    </rPh>
    <phoneticPr fontId="4"/>
  </si>
  <si>
    <t>伊那市立高遠町</t>
    <rPh sb="0" eb="4">
      <t>イナシリツ</t>
    </rPh>
    <rPh sb="4" eb="6">
      <t>タカトオ</t>
    </rPh>
    <rPh sb="6" eb="7">
      <t>マチ</t>
    </rPh>
    <phoneticPr fontId="4"/>
  </si>
  <si>
    <t>駒ケ根市立</t>
    <rPh sb="0" eb="3">
      <t>コマガネ</t>
    </rPh>
    <rPh sb="3" eb="5">
      <t>シリツ</t>
    </rPh>
    <phoneticPr fontId="4"/>
  </si>
  <si>
    <t>東伊那分館</t>
    <rPh sb="0" eb="1">
      <t>ヒガシ</t>
    </rPh>
    <rPh sb="1" eb="3">
      <t>イナ</t>
    </rPh>
    <rPh sb="3" eb="5">
      <t>ブンカン</t>
    </rPh>
    <phoneticPr fontId="4"/>
  </si>
  <si>
    <t>中沢分館</t>
    <rPh sb="0" eb="2">
      <t>ナカザワ</t>
    </rPh>
    <rPh sb="2" eb="4">
      <t>ブンカン</t>
    </rPh>
    <phoneticPr fontId="4"/>
  </si>
  <si>
    <t>中野市立</t>
    <rPh sb="0" eb="4">
      <t>ナカノシリツ</t>
    </rPh>
    <phoneticPr fontId="4"/>
  </si>
  <si>
    <t>北部分館</t>
    <rPh sb="0" eb="2">
      <t>ホクブ</t>
    </rPh>
    <rPh sb="2" eb="3">
      <t>ブン</t>
    </rPh>
    <rPh sb="3" eb="4">
      <t>カン</t>
    </rPh>
    <phoneticPr fontId="4"/>
  </si>
  <si>
    <t>西部分館</t>
    <rPh sb="0" eb="2">
      <t>セイブ</t>
    </rPh>
    <rPh sb="2" eb="3">
      <t>ブン</t>
    </rPh>
    <rPh sb="3" eb="4">
      <t>カン</t>
    </rPh>
    <phoneticPr fontId="4"/>
  </si>
  <si>
    <t>豊田分館</t>
    <rPh sb="0" eb="2">
      <t>トヨダ</t>
    </rPh>
    <rPh sb="2" eb="3">
      <t>ブン</t>
    </rPh>
    <rPh sb="3" eb="4">
      <t>カン</t>
    </rPh>
    <phoneticPr fontId="4"/>
  </si>
  <si>
    <t>市立大町</t>
    <rPh sb="0" eb="2">
      <t>シリツ</t>
    </rPh>
    <rPh sb="2" eb="4">
      <t>オオマチ</t>
    </rPh>
    <phoneticPr fontId="4"/>
  </si>
  <si>
    <t>市立大町</t>
    <rPh sb="0" eb="1">
      <t>シ</t>
    </rPh>
    <rPh sb="1" eb="2">
      <t>リツ</t>
    </rPh>
    <rPh sb="2" eb="4">
      <t>オオマチ</t>
    </rPh>
    <phoneticPr fontId="4"/>
  </si>
  <si>
    <t>市立飯山</t>
    <rPh sb="0" eb="2">
      <t>シリツ</t>
    </rPh>
    <rPh sb="2" eb="4">
      <t>イイヤマ</t>
    </rPh>
    <phoneticPr fontId="4"/>
  </si>
  <si>
    <t>市立飯山</t>
    <rPh sb="0" eb="1">
      <t>シ</t>
    </rPh>
    <rPh sb="1" eb="2">
      <t>リツ</t>
    </rPh>
    <rPh sb="2" eb="4">
      <t>イイヤマ</t>
    </rPh>
    <phoneticPr fontId="4"/>
  </si>
  <si>
    <t>茅野市</t>
    <rPh sb="0" eb="3">
      <t>チノシリツ</t>
    </rPh>
    <phoneticPr fontId="4"/>
  </si>
  <si>
    <t>茅野市</t>
    <rPh sb="0" eb="3">
      <t>チノシ</t>
    </rPh>
    <phoneticPr fontId="4"/>
  </si>
  <si>
    <t>塩尻市立</t>
    <rPh sb="0" eb="4">
      <t>シオジリシリツ</t>
    </rPh>
    <phoneticPr fontId="4"/>
  </si>
  <si>
    <t>塩尻市立</t>
    <rPh sb="0" eb="3">
      <t>シオジリシ</t>
    </rPh>
    <rPh sb="3" eb="4">
      <t>リツ</t>
    </rPh>
    <phoneticPr fontId="4"/>
  </si>
  <si>
    <t>広丘分館</t>
    <rPh sb="0" eb="2">
      <t>ヒロオカ</t>
    </rPh>
    <rPh sb="2" eb="4">
      <t>ブンカン</t>
    </rPh>
    <phoneticPr fontId="4"/>
  </si>
  <si>
    <t>広丘分館</t>
    <rPh sb="0" eb="2">
      <t>ヒロオカ</t>
    </rPh>
    <rPh sb="2" eb="3">
      <t>ブン</t>
    </rPh>
    <rPh sb="3" eb="4">
      <t>カン</t>
    </rPh>
    <phoneticPr fontId="4"/>
  </si>
  <si>
    <t>北小野分館</t>
    <rPh sb="0" eb="1">
      <t>キタ</t>
    </rPh>
    <rPh sb="1" eb="3">
      <t>オノ</t>
    </rPh>
    <rPh sb="3" eb="5">
      <t>ブンカン</t>
    </rPh>
    <phoneticPr fontId="4"/>
  </si>
  <si>
    <t>北小野分館</t>
    <rPh sb="0" eb="1">
      <t>キタ</t>
    </rPh>
    <rPh sb="1" eb="3">
      <t>オノ</t>
    </rPh>
    <rPh sb="3" eb="4">
      <t>ブン</t>
    </rPh>
    <rPh sb="4" eb="5">
      <t>カン</t>
    </rPh>
    <phoneticPr fontId="4"/>
  </si>
  <si>
    <t>片丘分館</t>
    <rPh sb="0" eb="1">
      <t>カタオカ</t>
    </rPh>
    <rPh sb="1" eb="2">
      <t>オカ</t>
    </rPh>
    <rPh sb="2" eb="4">
      <t>ブンカン</t>
    </rPh>
    <phoneticPr fontId="4"/>
  </si>
  <si>
    <t>片丘分館</t>
    <rPh sb="0" eb="2">
      <t>カタオカ</t>
    </rPh>
    <rPh sb="2" eb="4">
      <t>ブンカン</t>
    </rPh>
    <phoneticPr fontId="4"/>
  </si>
  <si>
    <t>塩尻東分館</t>
    <rPh sb="0" eb="2">
      <t>シオジリ</t>
    </rPh>
    <rPh sb="2" eb="3">
      <t>ヒガシ</t>
    </rPh>
    <rPh sb="3" eb="5">
      <t>ブンカン</t>
    </rPh>
    <phoneticPr fontId="4"/>
  </si>
  <si>
    <t>塩尻東分館</t>
    <rPh sb="0" eb="2">
      <t>シオジリ</t>
    </rPh>
    <rPh sb="2" eb="3">
      <t>ヒガシ</t>
    </rPh>
    <rPh sb="3" eb="4">
      <t>ブン</t>
    </rPh>
    <rPh sb="4" eb="5">
      <t>カン</t>
    </rPh>
    <phoneticPr fontId="4"/>
  </si>
  <si>
    <t>宗賀分館</t>
    <rPh sb="0" eb="1">
      <t>ソウ</t>
    </rPh>
    <rPh sb="1" eb="2">
      <t>ガ</t>
    </rPh>
    <rPh sb="2" eb="4">
      <t>ブンカン</t>
    </rPh>
    <phoneticPr fontId="4"/>
  </si>
  <si>
    <t>宗賀分館</t>
    <rPh sb="0" eb="1">
      <t>ソウ</t>
    </rPh>
    <rPh sb="1" eb="2">
      <t>ガ</t>
    </rPh>
    <rPh sb="2" eb="3">
      <t>ブン</t>
    </rPh>
    <rPh sb="3" eb="4">
      <t>カン</t>
    </rPh>
    <phoneticPr fontId="4"/>
  </si>
  <si>
    <t>洗馬分館</t>
    <rPh sb="0" eb="1">
      <t>セバ</t>
    </rPh>
    <rPh sb="1" eb="2">
      <t>ウマ</t>
    </rPh>
    <rPh sb="2" eb="4">
      <t>ブンカン</t>
    </rPh>
    <phoneticPr fontId="4"/>
  </si>
  <si>
    <t>洗馬分館</t>
    <rPh sb="0" eb="1">
      <t>アラ</t>
    </rPh>
    <rPh sb="1" eb="2">
      <t>ウマ</t>
    </rPh>
    <rPh sb="2" eb="3">
      <t>ブン</t>
    </rPh>
    <rPh sb="3" eb="4">
      <t>カン</t>
    </rPh>
    <phoneticPr fontId="4"/>
  </si>
  <si>
    <t>吉田分館</t>
    <rPh sb="0" eb="2">
      <t>ヨシダ</t>
    </rPh>
    <rPh sb="2" eb="4">
      <t>ブンカン</t>
    </rPh>
    <phoneticPr fontId="4"/>
  </si>
  <si>
    <t>吉田分館</t>
    <rPh sb="0" eb="2">
      <t>ヨシダ</t>
    </rPh>
    <rPh sb="2" eb="3">
      <t>ブン</t>
    </rPh>
    <rPh sb="3" eb="4">
      <t>カン</t>
    </rPh>
    <phoneticPr fontId="4"/>
  </si>
  <si>
    <t>楢川分館</t>
    <rPh sb="0" eb="2">
      <t>ナラカワ</t>
    </rPh>
    <rPh sb="2" eb="4">
      <t>ブンカン</t>
    </rPh>
    <phoneticPr fontId="4"/>
  </si>
  <si>
    <t>楢川分館</t>
    <rPh sb="0" eb="2">
      <t>ナラカワ</t>
    </rPh>
    <rPh sb="2" eb="3">
      <t>ブン</t>
    </rPh>
    <rPh sb="3" eb="4">
      <t>カン</t>
    </rPh>
    <phoneticPr fontId="4"/>
  </si>
  <si>
    <t>佐久市立中央</t>
    <rPh sb="0" eb="4">
      <t>サクシリツ</t>
    </rPh>
    <rPh sb="4" eb="6">
      <t>チュウオウ</t>
    </rPh>
    <phoneticPr fontId="4"/>
  </si>
  <si>
    <t>佐久市中央</t>
    <rPh sb="0" eb="3">
      <t>サクシ</t>
    </rPh>
    <rPh sb="3" eb="5">
      <t>チュウオウ</t>
    </rPh>
    <phoneticPr fontId="4"/>
  </si>
  <si>
    <t>サングリモ中込</t>
    <rPh sb="5" eb="7">
      <t>ナカゴミ</t>
    </rPh>
    <phoneticPr fontId="4"/>
  </si>
  <si>
    <t>佐久市立臼田</t>
    <rPh sb="0" eb="4">
      <t>サクシリツ</t>
    </rPh>
    <rPh sb="4" eb="6">
      <t>ウスダ</t>
    </rPh>
    <phoneticPr fontId="4"/>
  </si>
  <si>
    <t>佐久市立臼田</t>
    <rPh sb="0" eb="3">
      <t>サクシ</t>
    </rPh>
    <rPh sb="3" eb="4">
      <t>リツ</t>
    </rPh>
    <rPh sb="4" eb="6">
      <t>ウスダ</t>
    </rPh>
    <phoneticPr fontId="4"/>
  </si>
  <si>
    <t>佐久市立浅科</t>
    <rPh sb="0" eb="4">
      <t>サクシリツ</t>
    </rPh>
    <rPh sb="4" eb="6">
      <t>アサシナ</t>
    </rPh>
    <phoneticPr fontId="4"/>
  </si>
  <si>
    <t>佐久市立浅科</t>
    <rPh sb="0" eb="3">
      <t>サクシ</t>
    </rPh>
    <rPh sb="3" eb="4">
      <t>リツ</t>
    </rPh>
    <rPh sb="4" eb="6">
      <t>アサシナ</t>
    </rPh>
    <phoneticPr fontId="4"/>
  </si>
  <si>
    <t>佐久市立望月</t>
    <rPh sb="0" eb="4">
      <t>サクシリツ</t>
    </rPh>
    <rPh sb="4" eb="6">
      <t>モチヅキ</t>
    </rPh>
    <phoneticPr fontId="4"/>
  </si>
  <si>
    <t>佐久市立望月</t>
    <rPh sb="0" eb="3">
      <t>サクシ</t>
    </rPh>
    <rPh sb="3" eb="4">
      <t>リツ</t>
    </rPh>
    <rPh sb="4" eb="6">
      <t>モチヅキ</t>
    </rPh>
    <phoneticPr fontId="4"/>
  </si>
  <si>
    <t>千曲市立更埴</t>
    <rPh sb="0" eb="2">
      <t>チクマ</t>
    </rPh>
    <rPh sb="2" eb="4">
      <t>シリツ</t>
    </rPh>
    <rPh sb="4" eb="6">
      <t>コウショク</t>
    </rPh>
    <phoneticPr fontId="4"/>
  </si>
  <si>
    <t>千曲市立更埴</t>
    <rPh sb="0" eb="2">
      <t>チクマ</t>
    </rPh>
    <rPh sb="2" eb="3">
      <t>シ</t>
    </rPh>
    <rPh sb="3" eb="4">
      <t>リツ</t>
    </rPh>
    <rPh sb="4" eb="6">
      <t>コウショク</t>
    </rPh>
    <phoneticPr fontId="4"/>
  </si>
  <si>
    <t>更埴西</t>
    <rPh sb="0" eb="2">
      <t>コウショク</t>
    </rPh>
    <rPh sb="2" eb="3">
      <t>ニシ</t>
    </rPh>
    <phoneticPr fontId="4"/>
  </si>
  <si>
    <t>千曲市立更埴西</t>
    <rPh sb="0" eb="2">
      <t>チクマ</t>
    </rPh>
    <rPh sb="2" eb="4">
      <t>シリツ</t>
    </rPh>
    <rPh sb="4" eb="6">
      <t>コウショク</t>
    </rPh>
    <rPh sb="6" eb="7">
      <t>ニシ</t>
    </rPh>
    <phoneticPr fontId="4"/>
  </si>
  <si>
    <t>千曲市立戸倉</t>
    <rPh sb="0" eb="2">
      <t>チクマシ</t>
    </rPh>
    <rPh sb="2" eb="3">
      <t>シ</t>
    </rPh>
    <rPh sb="3" eb="4">
      <t>リツ</t>
    </rPh>
    <rPh sb="4" eb="6">
      <t>トグラ</t>
    </rPh>
    <phoneticPr fontId="4"/>
  </si>
  <si>
    <t>千曲市立戸倉</t>
    <rPh sb="0" eb="2">
      <t>チクマ</t>
    </rPh>
    <rPh sb="2" eb="3">
      <t>シ</t>
    </rPh>
    <rPh sb="3" eb="4">
      <t>リツ</t>
    </rPh>
    <rPh sb="4" eb="5">
      <t>ト</t>
    </rPh>
    <rPh sb="5" eb="6">
      <t>クラ</t>
    </rPh>
    <phoneticPr fontId="4"/>
  </si>
  <si>
    <t>東御市立</t>
    <rPh sb="0" eb="1">
      <t>トウ</t>
    </rPh>
    <rPh sb="1" eb="2">
      <t>オン</t>
    </rPh>
    <rPh sb="2" eb="4">
      <t>サクシリツ</t>
    </rPh>
    <phoneticPr fontId="4"/>
  </si>
  <si>
    <t>東御市立</t>
    <rPh sb="0" eb="1">
      <t>トウ</t>
    </rPh>
    <rPh sb="1" eb="2">
      <t>ミ</t>
    </rPh>
    <rPh sb="2" eb="3">
      <t>シ</t>
    </rPh>
    <rPh sb="3" eb="4">
      <t>リツ</t>
    </rPh>
    <phoneticPr fontId="4"/>
  </si>
  <si>
    <t>安曇野市中央</t>
    <rPh sb="4" eb="6">
      <t>チュウオウ</t>
    </rPh>
    <phoneticPr fontId="4"/>
  </si>
  <si>
    <t>安曇野市中央</t>
    <rPh sb="0" eb="3">
      <t>アズミノ</t>
    </rPh>
    <rPh sb="3" eb="4">
      <t>シ</t>
    </rPh>
    <rPh sb="4" eb="6">
      <t>チュウオウ</t>
    </rPh>
    <phoneticPr fontId="4"/>
  </si>
  <si>
    <t>豊科</t>
  </si>
  <si>
    <t>三郷</t>
  </si>
  <si>
    <t>堀金</t>
  </si>
  <si>
    <t>明科</t>
  </si>
  <si>
    <t>佐久穂町立</t>
    <rPh sb="0" eb="2">
      <t>サク</t>
    </rPh>
    <rPh sb="2" eb="3">
      <t>ホ</t>
    </rPh>
    <rPh sb="3" eb="4">
      <t>マチリツ</t>
    </rPh>
    <rPh sb="4" eb="5">
      <t>リツ</t>
    </rPh>
    <phoneticPr fontId="4"/>
  </si>
  <si>
    <t>佐久穂町</t>
    <rPh sb="0" eb="2">
      <t>サク</t>
    </rPh>
    <rPh sb="2" eb="3">
      <t>ホ</t>
    </rPh>
    <rPh sb="3" eb="4">
      <t>マチ</t>
    </rPh>
    <phoneticPr fontId="4"/>
  </si>
  <si>
    <t>軽井沢町立中軽井沢</t>
    <rPh sb="0" eb="3">
      <t>カルイザワ</t>
    </rPh>
    <rPh sb="3" eb="5">
      <t>マチリツ</t>
    </rPh>
    <rPh sb="5" eb="6">
      <t>ナカ</t>
    </rPh>
    <rPh sb="6" eb="9">
      <t>カルイザワ</t>
    </rPh>
    <phoneticPr fontId="4"/>
  </si>
  <si>
    <t>軽井沢町立</t>
    <rPh sb="0" eb="3">
      <t>カルイザワ</t>
    </rPh>
    <rPh sb="3" eb="5">
      <t>チョウリツ</t>
    </rPh>
    <phoneticPr fontId="4"/>
  </si>
  <si>
    <t>軽井沢町立離山</t>
    <rPh sb="0" eb="3">
      <t>カルイザワ</t>
    </rPh>
    <rPh sb="3" eb="5">
      <t>マチリツ</t>
    </rPh>
    <rPh sb="5" eb="6">
      <t>ハナ</t>
    </rPh>
    <rPh sb="6" eb="7">
      <t>ヤマ</t>
    </rPh>
    <phoneticPr fontId="4"/>
  </si>
  <si>
    <t>御代田町立</t>
    <rPh sb="0" eb="3">
      <t>ミヨタ</t>
    </rPh>
    <rPh sb="3" eb="4">
      <t>チョウ</t>
    </rPh>
    <rPh sb="4" eb="5">
      <t>リツ</t>
    </rPh>
    <phoneticPr fontId="4"/>
  </si>
  <si>
    <t>御代田町立</t>
    <rPh sb="0" eb="3">
      <t>ミヨタ</t>
    </rPh>
    <rPh sb="3" eb="5">
      <t>チョウリツ</t>
    </rPh>
    <phoneticPr fontId="4"/>
  </si>
  <si>
    <t>下諏訪町立</t>
    <rPh sb="0" eb="3">
      <t>シモスワ</t>
    </rPh>
    <rPh sb="3" eb="5">
      <t>マチリツ</t>
    </rPh>
    <phoneticPr fontId="4"/>
  </si>
  <si>
    <t>下諏訪町立</t>
    <rPh sb="0" eb="4">
      <t>シモスワマチ</t>
    </rPh>
    <rPh sb="4" eb="5">
      <t>リツ</t>
    </rPh>
    <phoneticPr fontId="4"/>
  </si>
  <si>
    <t>富士見町</t>
    <rPh sb="0" eb="4">
      <t>フジミマチ</t>
    </rPh>
    <phoneticPr fontId="4"/>
  </si>
  <si>
    <t>辰野町立辰野</t>
    <rPh sb="0" eb="2">
      <t>タツノ</t>
    </rPh>
    <rPh sb="2" eb="4">
      <t>チョウリツ</t>
    </rPh>
    <rPh sb="4" eb="6">
      <t>タツノ</t>
    </rPh>
    <phoneticPr fontId="4"/>
  </si>
  <si>
    <t>辰野町立辰野</t>
    <rPh sb="0" eb="3">
      <t>タツノマチ</t>
    </rPh>
    <rPh sb="3" eb="4">
      <t>リツ</t>
    </rPh>
    <rPh sb="4" eb="6">
      <t>タツノ</t>
    </rPh>
    <phoneticPr fontId="4"/>
  </si>
  <si>
    <t>辰野町立小野　</t>
    <rPh sb="0" eb="2">
      <t>タツノ</t>
    </rPh>
    <rPh sb="2" eb="4">
      <t>チョウリツ</t>
    </rPh>
    <rPh sb="4" eb="6">
      <t>オノ</t>
    </rPh>
    <phoneticPr fontId="4"/>
  </si>
  <si>
    <t>小野図書館</t>
    <rPh sb="0" eb="2">
      <t>オノ</t>
    </rPh>
    <rPh sb="2" eb="4">
      <t>トショ</t>
    </rPh>
    <rPh sb="4" eb="5">
      <t>カン</t>
    </rPh>
    <phoneticPr fontId="4"/>
  </si>
  <si>
    <t>箕輪町</t>
    <rPh sb="0" eb="3">
      <t>ミノワマチ</t>
    </rPh>
    <phoneticPr fontId="4"/>
  </si>
  <si>
    <t>飯島町</t>
    <rPh sb="0" eb="3">
      <t>イイジママチ</t>
    </rPh>
    <phoneticPr fontId="4"/>
  </si>
  <si>
    <t>松川町</t>
    <rPh sb="0" eb="3">
      <t>マツカワマチ</t>
    </rPh>
    <phoneticPr fontId="4"/>
  </si>
  <si>
    <t>高森町立</t>
    <rPh sb="0" eb="2">
      <t>タカモリ</t>
    </rPh>
    <rPh sb="2" eb="4">
      <t>マチリツ</t>
    </rPh>
    <phoneticPr fontId="4"/>
  </si>
  <si>
    <t>高森町立</t>
    <rPh sb="0" eb="3">
      <t>タカモリマチ</t>
    </rPh>
    <rPh sb="3" eb="4">
      <t>リツ</t>
    </rPh>
    <phoneticPr fontId="4"/>
  </si>
  <si>
    <t>阿南町立</t>
    <rPh sb="0" eb="2">
      <t>アナン</t>
    </rPh>
    <rPh sb="2" eb="4">
      <t>マチリツ</t>
    </rPh>
    <phoneticPr fontId="4"/>
  </si>
  <si>
    <t>阿南町立</t>
    <rPh sb="0" eb="3">
      <t>アナンチョウ</t>
    </rPh>
    <rPh sb="3" eb="4">
      <t>リツ</t>
    </rPh>
    <phoneticPr fontId="4"/>
  </si>
  <si>
    <t>池田町</t>
    <rPh sb="0" eb="2">
      <t>イケダ</t>
    </rPh>
    <rPh sb="2" eb="3">
      <t>マチリツ</t>
    </rPh>
    <phoneticPr fontId="4"/>
  </si>
  <si>
    <t>池田町</t>
    <rPh sb="0" eb="2">
      <t>イケダ</t>
    </rPh>
    <rPh sb="2" eb="3">
      <t>チョウ</t>
    </rPh>
    <phoneticPr fontId="4"/>
  </si>
  <si>
    <t>坂城町立</t>
    <rPh sb="0" eb="2">
      <t>サカキ</t>
    </rPh>
    <rPh sb="2" eb="4">
      <t>マチリツ</t>
    </rPh>
    <phoneticPr fontId="4"/>
  </si>
  <si>
    <t>坂城町立</t>
    <rPh sb="0" eb="3">
      <t>サカキマチ</t>
    </rPh>
    <rPh sb="3" eb="4">
      <t>リツ</t>
    </rPh>
    <phoneticPr fontId="4"/>
  </si>
  <si>
    <t>小布施町立</t>
    <rPh sb="0" eb="3">
      <t>オブセ</t>
    </rPh>
    <rPh sb="3" eb="5">
      <t>マチリツ</t>
    </rPh>
    <phoneticPr fontId="4"/>
  </si>
  <si>
    <t>小布施町立</t>
    <rPh sb="0" eb="3">
      <t>オブセ</t>
    </rPh>
    <rPh sb="3" eb="5">
      <t>チョウリツ</t>
    </rPh>
    <phoneticPr fontId="4"/>
  </si>
  <si>
    <t>山ノ内町立蟻川</t>
    <rPh sb="0" eb="3">
      <t>ヤマノウチ</t>
    </rPh>
    <rPh sb="3" eb="5">
      <t>マチリツ</t>
    </rPh>
    <rPh sb="5" eb="6">
      <t>アリ</t>
    </rPh>
    <rPh sb="6" eb="7">
      <t>カワ</t>
    </rPh>
    <phoneticPr fontId="4"/>
  </si>
  <si>
    <t>山ノ内町立蟻川</t>
    <rPh sb="0" eb="1">
      <t>ヤマ</t>
    </rPh>
    <rPh sb="2" eb="3">
      <t>ウチ</t>
    </rPh>
    <rPh sb="3" eb="5">
      <t>チョウリツ</t>
    </rPh>
    <rPh sb="5" eb="7">
      <t>アリカワ</t>
    </rPh>
    <phoneticPr fontId="4"/>
  </si>
  <si>
    <t>川上村文化センター</t>
    <rPh sb="0" eb="3">
      <t>カワカミムラ</t>
    </rPh>
    <rPh sb="3" eb="5">
      <t>ブンカ</t>
    </rPh>
    <phoneticPr fontId="4"/>
  </si>
  <si>
    <t>南牧村</t>
    <rPh sb="0" eb="3">
      <t>ミナミマキムラ</t>
    </rPh>
    <phoneticPr fontId="4"/>
  </si>
  <si>
    <t>南相木村立ふれあい</t>
    <rPh sb="0" eb="4">
      <t>ミナミマキムラ</t>
    </rPh>
    <rPh sb="4" eb="5">
      <t>リツ</t>
    </rPh>
    <phoneticPr fontId="4"/>
  </si>
  <si>
    <t>南相木村立</t>
    <rPh sb="0" eb="4">
      <t>ミナミアイキムラ</t>
    </rPh>
    <rPh sb="4" eb="5">
      <t>リツ</t>
    </rPh>
    <phoneticPr fontId="4"/>
  </si>
  <si>
    <t>青木村</t>
    <rPh sb="0" eb="2">
      <t>アオキ</t>
    </rPh>
    <rPh sb="2" eb="3">
      <t>ムラ</t>
    </rPh>
    <phoneticPr fontId="4"/>
  </si>
  <si>
    <t>青木村</t>
    <rPh sb="0" eb="3">
      <t>アオキムラ</t>
    </rPh>
    <phoneticPr fontId="4"/>
  </si>
  <si>
    <t>原村</t>
    <rPh sb="0" eb="2">
      <t>ハラムラ</t>
    </rPh>
    <phoneticPr fontId="4"/>
  </si>
  <si>
    <t>南箕輪村</t>
    <rPh sb="0" eb="1">
      <t>ミナミ</t>
    </rPh>
    <rPh sb="1" eb="3">
      <t>ミノワ</t>
    </rPh>
    <rPh sb="3" eb="4">
      <t>ムラ</t>
    </rPh>
    <phoneticPr fontId="4"/>
  </si>
  <si>
    <t>南箕輪村</t>
    <rPh sb="0" eb="4">
      <t>ミナミミノワムラ</t>
    </rPh>
    <phoneticPr fontId="4"/>
  </si>
  <si>
    <t>中川村</t>
    <rPh sb="0" eb="3">
      <t>ナカガワムラ</t>
    </rPh>
    <phoneticPr fontId="4"/>
  </si>
  <si>
    <t>宮田村</t>
    <rPh sb="0" eb="2">
      <t>ミヤタ</t>
    </rPh>
    <rPh sb="2" eb="3">
      <t>ムラ</t>
    </rPh>
    <phoneticPr fontId="4"/>
  </si>
  <si>
    <t>宮田村</t>
    <rPh sb="0" eb="3">
      <t>ミヤダムラ</t>
    </rPh>
    <phoneticPr fontId="4"/>
  </si>
  <si>
    <t>阿智村立</t>
    <rPh sb="0" eb="2">
      <t>アチ</t>
    </rPh>
    <rPh sb="2" eb="3">
      <t>ムラ</t>
    </rPh>
    <rPh sb="3" eb="4">
      <t>リツ</t>
    </rPh>
    <phoneticPr fontId="4"/>
  </si>
  <si>
    <t>阿智村</t>
    <rPh sb="0" eb="2">
      <t>アチ</t>
    </rPh>
    <rPh sb="2" eb="3">
      <t>ムラ</t>
    </rPh>
    <phoneticPr fontId="4"/>
  </si>
  <si>
    <t>根羽村立</t>
    <rPh sb="0" eb="2">
      <t>ネバ</t>
    </rPh>
    <rPh sb="2" eb="3">
      <t>ムラ</t>
    </rPh>
    <rPh sb="3" eb="4">
      <t>マチリツ</t>
    </rPh>
    <phoneticPr fontId="4"/>
  </si>
  <si>
    <t>根羽村立</t>
    <rPh sb="0" eb="3">
      <t>ネバムラ</t>
    </rPh>
    <rPh sb="3" eb="4">
      <t>リツ</t>
    </rPh>
    <phoneticPr fontId="4"/>
  </si>
  <si>
    <t>下條村立</t>
    <rPh sb="0" eb="2">
      <t>シモジョウ</t>
    </rPh>
    <rPh sb="2" eb="3">
      <t>ムラ</t>
    </rPh>
    <rPh sb="3" eb="4">
      <t>マチリツ</t>
    </rPh>
    <phoneticPr fontId="4"/>
  </si>
  <si>
    <t>下條村立</t>
    <rPh sb="0" eb="3">
      <t>シモジョウムラ</t>
    </rPh>
    <rPh sb="3" eb="4">
      <t>リツ</t>
    </rPh>
    <phoneticPr fontId="4"/>
  </si>
  <si>
    <t>天龍村</t>
    <rPh sb="0" eb="2">
      <t>テンリュウ</t>
    </rPh>
    <rPh sb="2" eb="3">
      <t>ムラ</t>
    </rPh>
    <phoneticPr fontId="4"/>
  </si>
  <si>
    <t>天龍村</t>
    <rPh sb="0" eb="3">
      <t>テンリュウムラ</t>
    </rPh>
    <phoneticPr fontId="4"/>
  </si>
  <si>
    <t>喬木村立椋鳩十記念</t>
    <rPh sb="0" eb="2">
      <t>タカギ</t>
    </rPh>
    <rPh sb="2" eb="3">
      <t>ムラ</t>
    </rPh>
    <rPh sb="3" eb="4">
      <t>マチリツ</t>
    </rPh>
    <rPh sb="4" eb="5">
      <t>ムク</t>
    </rPh>
    <rPh sb="5" eb="6">
      <t>ハト</t>
    </rPh>
    <rPh sb="6" eb="7">
      <t>ジュウ</t>
    </rPh>
    <rPh sb="7" eb="9">
      <t>キネン</t>
    </rPh>
    <phoneticPr fontId="4"/>
  </si>
  <si>
    <t>喬木村立椋鳩十記念</t>
    <rPh sb="0" eb="3">
      <t>タカギムラ</t>
    </rPh>
    <rPh sb="3" eb="4">
      <t>リツ</t>
    </rPh>
    <rPh sb="4" eb="5">
      <t>ムク</t>
    </rPh>
    <rPh sb="5" eb="6">
      <t>ハト</t>
    </rPh>
    <rPh sb="6" eb="7">
      <t>ジュウ</t>
    </rPh>
    <rPh sb="7" eb="9">
      <t>キネン</t>
    </rPh>
    <phoneticPr fontId="4"/>
  </si>
  <si>
    <t>豊丘村</t>
    <rPh sb="0" eb="2">
      <t>トヨオカ</t>
    </rPh>
    <rPh sb="2" eb="3">
      <t>ムラ</t>
    </rPh>
    <phoneticPr fontId="4"/>
  </si>
  <si>
    <t>豊丘村</t>
    <rPh sb="0" eb="3">
      <t>トヨオカムラ</t>
    </rPh>
    <phoneticPr fontId="4"/>
  </si>
  <si>
    <t>山形村</t>
    <rPh sb="0" eb="2">
      <t>ヤマガタ</t>
    </rPh>
    <rPh sb="2" eb="3">
      <t>ムラ</t>
    </rPh>
    <phoneticPr fontId="4"/>
  </si>
  <si>
    <t>山形村</t>
    <rPh sb="0" eb="3">
      <t>ヤマガタムラ</t>
    </rPh>
    <phoneticPr fontId="4"/>
  </si>
  <si>
    <t>村立朝日村</t>
    <rPh sb="0" eb="1">
      <t>ムラ</t>
    </rPh>
    <rPh sb="1" eb="2">
      <t>マチリツ</t>
    </rPh>
    <rPh sb="2" eb="4">
      <t>アサヒ</t>
    </rPh>
    <rPh sb="4" eb="5">
      <t>ムラ</t>
    </rPh>
    <phoneticPr fontId="4"/>
  </si>
  <si>
    <t>村立朝日村</t>
    <rPh sb="0" eb="2">
      <t>ソンリツ</t>
    </rPh>
    <rPh sb="2" eb="5">
      <t>アサヒムラ</t>
    </rPh>
    <phoneticPr fontId="4"/>
  </si>
  <si>
    <t>筑北村</t>
    <rPh sb="0" eb="1">
      <t>チク</t>
    </rPh>
    <rPh sb="1" eb="3">
      <t>キタムラ</t>
    </rPh>
    <phoneticPr fontId="4"/>
  </si>
  <si>
    <t>筑北村</t>
    <rPh sb="0" eb="1">
      <t>チク</t>
    </rPh>
    <rPh sb="1" eb="2">
      <t>ホク</t>
    </rPh>
    <rPh sb="2" eb="3">
      <t>ムラ</t>
    </rPh>
    <phoneticPr fontId="4"/>
  </si>
  <si>
    <t>松川村</t>
    <rPh sb="0" eb="2">
      <t>マツカワ</t>
    </rPh>
    <rPh sb="2" eb="3">
      <t>ムラ</t>
    </rPh>
    <phoneticPr fontId="4"/>
  </si>
  <si>
    <t>松川村</t>
    <rPh sb="0" eb="3">
      <t>マツカワムラ</t>
    </rPh>
    <phoneticPr fontId="4"/>
  </si>
  <si>
    <t>白馬村</t>
    <rPh sb="0" eb="3">
      <t>ハクバムラ</t>
    </rPh>
    <phoneticPr fontId="4"/>
  </si>
  <si>
    <t>小谷村</t>
    <rPh sb="0" eb="3">
      <t>オタリムラ</t>
    </rPh>
    <phoneticPr fontId="4"/>
  </si>
  <si>
    <t>ライブラリー８２</t>
    <phoneticPr fontId="4"/>
  </si>
  <si>
    <t>合計</t>
    <rPh sb="0" eb="2">
      <t>ゴウケイ</t>
    </rPh>
    <phoneticPr fontId="4"/>
  </si>
  <si>
    <t>※ 人口１人当蔵書冊数＝蔵書冊数/奉仕対象人口</t>
    <rPh sb="2" eb="4">
      <t>ジンコウ</t>
    </rPh>
    <rPh sb="5" eb="6">
      <t>ニン</t>
    </rPh>
    <rPh sb="6" eb="7">
      <t>ア</t>
    </rPh>
    <rPh sb="7" eb="9">
      <t>ゾウショ</t>
    </rPh>
    <rPh sb="9" eb="11">
      <t>サッスウ</t>
    </rPh>
    <rPh sb="12" eb="14">
      <t>ゾウショ</t>
    </rPh>
    <rPh sb="14" eb="16">
      <t>サッスウ</t>
    </rPh>
    <rPh sb="17" eb="19">
      <t>ホウシ</t>
    </rPh>
    <rPh sb="19" eb="21">
      <t>タイショウ</t>
    </rPh>
    <rPh sb="21" eb="23">
      <t>ジンコウ</t>
    </rPh>
    <phoneticPr fontId="4"/>
  </si>
  <si>
    <t>※合計の数値は、県全体の図書館の蔵書数/県人口</t>
    <rPh sb="1" eb="3">
      <t>ゴウケイ</t>
    </rPh>
    <rPh sb="4" eb="6">
      <t>スウチ</t>
    </rPh>
    <rPh sb="8" eb="9">
      <t>ケン</t>
    </rPh>
    <rPh sb="9" eb="11">
      <t>ゼンタイ</t>
    </rPh>
    <rPh sb="12" eb="15">
      <t>トショカン</t>
    </rPh>
    <rPh sb="16" eb="18">
      <t>ゾウショ</t>
    </rPh>
    <rPh sb="18" eb="19">
      <t>スウ</t>
    </rPh>
    <rPh sb="20" eb="21">
      <t>ケン</t>
    </rPh>
    <rPh sb="21" eb="23">
      <t>ジンコウ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</si>
</sst>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);[Red]\(0\)"/>
    <numFmt numFmtId="177" formatCode="#,##0_ ;[Red]\-#,##0\ "/>
    <numFmt numFmtId="178" formatCode="#,##0_);[Red]\(#,##0\)"/>
    <numFmt numFmtId="179" formatCode="0_ "/>
    <numFmt numFmtId="180" formatCode="0_ ;[Red]\-0\ "/>
    <numFmt numFmtId="181" formatCode="0.0_);[Red]\(0.0\)"/>
    <numFmt numFmtId="182" formatCode="#,##0_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 applyFill="0" applyProtection="0"/>
    <xf numFmtId="38" fontId="12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</cellStyleXfs>
  <cellXfs count="179">
    <xf numFmtId="0" fontId="0" fillId="0" borderId="0" xfId="0"/>
    <xf numFmtId="38" fontId="2" fillId="0" borderId="0" xfId="1" applyFont="1" applyAlignment="1">
      <alignment vertical="center"/>
    </xf>
    <xf numFmtId="38" fontId="5" fillId="0" borderId="0" xfId="1" applyFont="1" applyFill="1" applyAlignment="1">
      <alignment horizontal="right"/>
    </xf>
    <xf numFmtId="38" fontId="5" fillId="0" borderId="0" xfId="1" applyFont="1" applyFill="1" applyAlignment="1">
      <alignment horizontal="right" vertical="center"/>
    </xf>
    <xf numFmtId="176" fontId="5" fillId="0" borderId="0" xfId="1" applyNumberFormat="1" applyFont="1" applyFill="1" applyAlignment="1">
      <alignment horizontal="right"/>
    </xf>
    <xf numFmtId="38" fontId="5" fillId="0" borderId="0" xfId="1" applyFont="1" applyFill="1"/>
    <xf numFmtId="177" fontId="6" fillId="0" borderId="0" xfId="1" applyNumberFormat="1" applyFont="1" applyFill="1" applyBorder="1" applyAlignment="1">
      <alignment horizontal="right"/>
    </xf>
    <xf numFmtId="0" fontId="6" fillId="0" borderId="0" xfId="0" applyFont="1" applyBorder="1"/>
    <xf numFmtId="0" fontId="5" fillId="0" borderId="0" xfId="0" applyFont="1"/>
    <xf numFmtId="38" fontId="5" fillId="0" borderId="1" xfId="1" applyFont="1" applyFill="1" applyBorder="1" applyAlignment="1">
      <alignment horizontal="distributed" vertical="center" justifyLastLine="1"/>
    </xf>
    <xf numFmtId="38" fontId="5" fillId="0" borderId="2" xfId="1" applyFont="1" applyFill="1" applyBorder="1" applyAlignment="1">
      <alignment horizontal="distributed" vertical="center" justifyLastLine="1"/>
    </xf>
    <xf numFmtId="38" fontId="5" fillId="0" borderId="3" xfId="1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center" vertical="center" textRotation="255" wrapText="1"/>
    </xf>
    <xf numFmtId="0" fontId="7" fillId="0" borderId="0" xfId="2" applyFont="1" applyBorder="1"/>
    <xf numFmtId="0" fontId="1" fillId="0" borderId="0" xfId="2"/>
    <xf numFmtId="38" fontId="5" fillId="0" borderId="5" xfId="1" applyFont="1" applyFill="1" applyBorder="1" applyAlignment="1">
      <alignment horizontal="distributed" vertical="center" justifyLastLine="1"/>
    </xf>
    <xf numFmtId="38" fontId="5" fillId="0" borderId="6" xfId="1" applyFont="1" applyFill="1" applyBorder="1" applyAlignment="1">
      <alignment horizontal="distributed" vertical="center" justifyLastLine="1"/>
    </xf>
    <xf numFmtId="38" fontId="5" fillId="0" borderId="1" xfId="1" applyFont="1" applyFill="1" applyBorder="1" applyAlignment="1">
      <alignment horizontal="center" vertical="center" textRotation="255" wrapText="1"/>
    </xf>
    <xf numFmtId="38" fontId="5" fillId="0" borderId="7" xfId="1" applyFont="1" applyFill="1" applyBorder="1" applyAlignment="1">
      <alignment horizontal="right" vertical="top"/>
    </xf>
    <xf numFmtId="38" fontId="5" fillId="0" borderId="8" xfId="1" applyFont="1" applyFill="1" applyBorder="1" applyAlignment="1">
      <alignment horizontal="right" vertical="top"/>
    </xf>
    <xf numFmtId="38" fontId="5" fillId="0" borderId="1" xfId="1" applyFont="1" applyFill="1" applyBorder="1" applyAlignment="1">
      <alignment horizontal="center" vertical="center" textRotation="255"/>
    </xf>
    <xf numFmtId="38" fontId="5" fillId="0" borderId="7" xfId="1" applyFont="1" applyFill="1" applyBorder="1" applyAlignment="1">
      <alignment horizontal="center" vertical="top"/>
    </xf>
    <xf numFmtId="38" fontId="5" fillId="0" borderId="8" xfId="1" applyFont="1" applyFill="1" applyBorder="1" applyAlignment="1">
      <alignment horizontal="center" vertical="top"/>
    </xf>
    <xf numFmtId="38" fontId="5" fillId="0" borderId="1" xfId="1" applyFont="1" applyFill="1" applyBorder="1" applyAlignment="1">
      <alignment horizontal="center" vertical="center" textRotation="255" shrinkToFit="1"/>
    </xf>
    <xf numFmtId="38" fontId="5" fillId="0" borderId="4" xfId="1" applyFont="1" applyFill="1" applyBorder="1" applyAlignment="1">
      <alignment horizontal="center" vertical="center" textRotation="255" shrinkToFit="1"/>
    </xf>
    <xf numFmtId="38" fontId="5" fillId="0" borderId="4" xfId="1" applyFont="1" applyFill="1" applyBorder="1" applyAlignment="1">
      <alignment horizontal="center" vertical="center" textRotation="255"/>
    </xf>
    <xf numFmtId="176" fontId="1" fillId="0" borderId="9" xfId="2" applyNumberFormat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 textRotation="255" wrapText="1"/>
    </xf>
    <xf numFmtId="38" fontId="8" fillId="0" borderId="10" xfId="1" applyFont="1" applyFill="1" applyBorder="1" applyAlignment="1">
      <alignment horizontal="center" vertical="center" textRotation="255" shrinkToFit="1"/>
    </xf>
    <xf numFmtId="38" fontId="9" fillId="0" borderId="11" xfId="1" applyFont="1" applyFill="1" applyBorder="1" applyAlignment="1">
      <alignment horizontal="center" vertical="center" textRotation="255" shrinkToFit="1"/>
    </xf>
    <xf numFmtId="38" fontId="5" fillId="0" borderId="5" xfId="1" applyFont="1" applyFill="1" applyBorder="1" applyAlignment="1">
      <alignment horizontal="center" vertical="center" textRotation="255"/>
    </xf>
    <xf numFmtId="38" fontId="9" fillId="0" borderId="10" xfId="1" applyFont="1" applyFill="1" applyBorder="1" applyAlignment="1">
      <alignment horizontal="center" vertical="center" textRotation="255" wrapText="1" shrinkToFit="1"/>
    </xf>
    <xf numFmtId="38" fontId="9" fillId="0" borderId="12" xfId="1" applyFont="1" applyFill="1" applyBorder="1" applyAlignment="1">
      <alignment horizontal="center" vertical="center" textRotation="255" shrinkToFit="1"/>
    </xf>
    <xf numFmtId="38" fontId="5" fillId="0" borderId="5" xfId="1" applyFont="1" applyFill="1" applyBorder="1" applyAlignment="1">
      <alignment horizontal="center" vertical="center" textRotation="255" shrinkToFit="1"/>
    </xf>
    <xf numFmtId="38" fontId="10" fillId="0" borderId="9" xfId="1" applyFont="1" applyFill="1" applyBorder="1" applyAlignment="1">
      <alignment horizontal="center" vertical="center" shrinkToFit="1"/>
    </xf>
    <xf numFmtId="38" fontId="5" fillId="0" borderId="9" xfId="1" applyFont="1" applyFill="1" applyBorder="1" applyAlignment="1">
      <alignment horizontal="center" vertical="center" textRotation="255"/>
    </xf>
    <xf numFmtId="38" fontId="5" fillId="0" borderId="9" xfId="1" applyFont="1" applyFill="1" applyBorder="1" applyAlignment="1">
      <alignment horizontal="center" vertical="center" textRotation="255" shrinkToFit="1"/>
    </xf>
    <xf numFmtId="38" fontId="8" fillId="0" borderId="13" xfId="1" applyFont="1" applyFill="1" applyBorder="1" applyAlignment="1">
      <alignment horizontal="center" vertical="center" textRotation="255" shrinkToFit="1"/>
    </xf>
    <xf numFmtId="38" fontId="9" fillId="0" borderId="13" xfId="1" applyFont="1" applyFill="1" applyBorder="1" applyAlignment="1">
      <alignment horizontal="center" vertical="center" textRotation="255" shrinkToFit="1"/>
    </xf>
    <xf numFmtId="38" fontId="5" fillId="0" borderId="14" xfId="1" applyFont="1" applyFill="1" applyBorder="1" applyAlignment="1">
      <alignment horizontal="distributed" vertical="center" justifyLastLine="1"/>
    </xf>
    <xf numFmtId="38" fontId="5" fillId="0" borderId="15" xfId="1" applyFont="1" applyFill="1" applyBorder="1" applyAlignment="1">
      <alignment horizontal="distributed" vertical="center" justifyLastLine="1"/>
    </xf>
    <xf numFmtId="38" fontId="9" fillId="0" borderId="14" xfId="1" applyFont="1" applyFill="1" applyBorder="1" applyAlignment="1">
      <alignment horizontal="right" vertical="center"/>
    </xf>
    <xf numFmtId="38" fontId="9" fillId="0" borderId="16" xfId="1" applyFont="1" applyFill="1" applyBorder="1" applyAlignment="1">
      <alignment horizontal="right" vertical="center"/>
    </xf>
    <xf numFmtId="38" fontId="9" fillId="0" borderId="17" xfId="1" applyFont="1" applyFill="1" applyBorder="1" applyAlignment="1">
      <alignment horizontal="right" vertical="center"/>
    </xf>
    <xf numFmtId="38" fontId="9" fillId="0" borderId="18" xfId="1" applyFont="1" applyFill="1" applyBorder="1" applyAlignment="1">
      <alignment horizontal="right" vertical="center"/>
    </xf>
    <xf numFmtId="38" fontId="9" fillId="0" borderId="19" xfId="1" applyFont="1" applyFill="1" applyBorder="1" applyAlignment="1">
      <alignment horizontal="right" vertical="center"/>
    </xf>
    <xf numFmtId="176" fontId="9" fillId="0" borderId="19" xfId="1" applyNumberFormat="1" applyFont="1" applyFill="1" applyBorder="1" applyAlignment="1">
      <alignment horizontal="right" vertical="center"/>
    </xf>
    <xf numFmtId="0" fontId="5" fillId="0" borderId="20" xfId="3" applyFont="1" applyBorder="1" applyAlignment="1" applyProtection="1">
      <alignment horizontal="distributed" vertical="center"/>
      <protection locked="0"/>
    </xf>
    <xf numFmtId="0" fontId="5" fillId="0" borderId="8" xfId="3" applyFont="1" applyBorder="1"/>
    <xf numFmtId="178" fontId="5" fillId="0" borderId="20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178" fontId="5" fillId="0" borderId="22" xfId="0" applyNumberFormat="1" applyFont="1" applyBorder="1" applyAlignment="1">
      <alignment horizontal="right" vertical="center"/>
    </xf>
    <xf numFmtId="178" fontId="5" fillId="0" borderId="7" xfId="0" applyNumberFormat="1" applyFont="1" applyBorder="1" applyAlignment="1">
      <alignment horizontal="right" vertical="center"/>
    </xf>
    <xf numFmtId="178" fontId="5" fillId="0" borderId="23" xfId="0" applyNumberFormat="1" applyFont="1" applyBorder="1" applyAlignment="1">
      <alignment horizontal="right" vertical="center"/>
    </xf>
    <xf numFmtId="179" fontId="5" fillId="0" borderId="19" xfId="1" applyNumberFormat="1" applyFont="1" applyFill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180" fontId="5" fillId="0" borderId="3" xfId="0" applyNumberFormat="1" applyFont="1" applyBorder="1" applyAlignment="1">
      <alignment horizontal="right" vertical="center"/>
    </xf>
    <xf numFmtId="181" fontId="5" fillId="0" borderId="3" xfId="0" applyNumberFormat="1" applyFont="1" applyBorder="1" applyAlignment="1">
      <alignment horizontal="right" vertical="center"/>
    </xf>
    <xf numFmtId="182" fontId="11" fillId="0" borderId="0" xfId="1" applyNumberFormat="1" applyFont="1" applyBorder="1" applyAlignment="1">
      <alignment horizontal="right" vertical="center" wrapText="1"/>
    </xf>
    <xf numFmtId="0" fontId="6" fillId="0" borderId="0" xfId="3" applyFont="1" applyBorder="1" applyAlignment="1" applyProtection="1">
      <alignment horizontal="distributed" vertical="center"/>
      <protection locked="0"/>
    </xf>
    <xf numFmtId="0" fontId="5" fillId="0" borderId="20" xfId="3" applyFont="1" applyBorder="1" applyAlignment="1" applyProtection="1">
      <alignment horizontal="distributed" vertical="center" shrinkToFit="1"/>
      <protection locked="0"/>
    </xf>
    <xf numFmtId="178" fontId="5" fillId="0" borderId="20" xfId="0" applyNumberFormat="1" applyFont="1" applyFill="1" applyBorder="1" applyAlignment="1">
      <alignment horizontal="right" vertical="center"/>
    </xf>
    <xf numFmtId="178" fontId="5" fillId="0" borderId="21" xfId="0" applyNumberFormat="1" applyFont="1" applyFill="1" applyBorder="1" applyAlignment="1">
      <alignment horizontal="right" vertical="center"/>
    </xf>
    <xf numFmtId="178" fontId="5" fillId="0" borderId="22" xfId="0" applyNumberFormat="1" applyFont="1" applyFill="1" applyBorder="1" applyAlignment="1">
      <alignment horizontal="right" vertical="center"/>
    </xf>
    <xf numFmtId="178" fontId="5" fillId="0" borderId="7" xfId="0" applyNumberFormat="1" applyFont="1" applyFill="1" applyBorder="1" applyAlignment="1">
      <alignment horizontal="right" vertical="center"/>
    </xf>
    <xf numFmtId="178" fontId="5" fillId="0" borderId="23" xfId="0" applyNumberFormat="1" applyFont="1" applyFill="1" applyBorder="1" applyAlignment="1">
      <alignment horizontal="right" vertical="center"/>
    </xf>
    <xf numFmtId="181" fontId="5" fillId="0" borderId="4" xfId="0" applyNumberFormat="1" applyFont="1" applyBorder="1" applyAlignment="1">
      <alignment horizontal="right" vertical="center"/>
    </xf>
    <xf numFmtId="38" fontId="11" fillId="0" borderId="0" xfId="1" applyFont="1" applyBorder="1" applyAlignment="1">
      <alignment horizontal="right" vertical="center"/>
    </xf>
    <xf numFmtId="0" fontId="6" fillId="0" borderId="0" xfId="3" applyFont="1" applyBorder="1" applyAlignment="1" applyProtection="1">
      <alignment horizontal="distributed" vertical="center" shrinkToFit="1"/>
      <protection locked="0"/>
    </xf>
    <xf numFmtId="181" fontId="5" fillId="0" borderId="19" xfId="0" applyNumberFormat="1" applyFont="1" applyBorder="1" applyAlignment="1">
      <alignment horizontal="right" vertical="center"/>
    </xf>
    <xf numFmtId="0" fontId="5" fillId="0" borderId="1" xfId="3" applyFont="1" applyBorder="1" applyAlignment="1" applyProtection="1">
      <alignment horizontal="distributed" vertical="center"/>
      <protection locked="0"/>
    </xf>
    <xf numFmtId="0" fontId="5" fillId="0" borderId="2" xfId="3" applyFont="1" applyBorder="1"/>
    <xf numFmtId="0" fontId="5" fillId="0" borderId="5" xfId="3" applyFont="1" applyBorder="1" applyAlignment="1" applyProtection="1">
      <alignment horizontal="distributed" vertical="center"/>
      <protection locked="0"/>
    </xf>
    <xf numFmtId="0" fontId="5" fillId="0" borderId="3" xfId="3" applyFont="1" applyBorder="1" applyAlignment="1" applyProtection="1">
      <alignment horizontal="distributed" vertical="center" justifyLastLine="1" shrinkToFit="1"/>
      <protection locked="0"/>
    </xf>
    <xf numFmtId="181" fontId="5" fillId="0" borderId="9" xfId="0" applyNumberFormat="1" applyFont="1" applyBorder="1" applyAlignment="1">
      <alignment horizontal="right" vertical="center"/>
    </xf>
    <xf numFmtId="0" fontId="6" fillId="0" borderId="0" xfId="3" applyFont="1" applyBorder="1" applyAlignment="1" applyProtection="1">
      <alignment horizontal="distributed" vertical="center"/>
      <protection locked="0"/>
    </xf>
    <xf numFmtId="0" fontId="6" fillId="0" borderId="0" xfId="3" applyFont="1" applyBorder="1" applyAlignment="1" applyProtection="1">
      <alignment horizontal="distributed" vertical="center" shrinkToFit="1"/>
      <protection locked="0"/>
    </xf>
    <xf numFmtId="0" fontId="5" fillId="0" borderId="4" xfId="3" applyFont="1" applyBorder="1" applyAlignment="1" applyProtection="1">
      <alignment horizontal="distributed" vertical="center" justifyLastLine="1" shrinkToFit="1"/>
      <protection locked="0"/>
    </xf>
    <xf numFmtId="0" fontId="5" fillId="0" borderId="9" xfId="3" applyFont="1" applyBorder="1" applyAlignment="1" applyProtection="1">
      <alignment horizontal="distributed" vertical="center"/>
      <protection locked="0"/>
    </xf>
    <xf numFmtId="0" fontId="5" fillId="0" borderId="2" xfId="3" applyFont="1" applyBorder="1" applyAlignment="1" applyProtection="1">
      <alignment horizontal="distributed" vertical="center" justifyLastLine="1" shrinkToFit="1"/>
      <protection locked="0"/>
    </xf>
    <xf numFmtId="0" fontId="5" fillId="0" borderId="19" xfId="3" applyFont="1" applyBorder="1" applyAlignment="1" applyProtection="1">
      <alignment horizontal="distributed" vertical="center"/>
      <protection locked="0"/>
    </xf>
    <xf numFmtId="0" fontId="5" fillId="0" borderId="8" xfId="3" applyFont="1" applyBorder="1" applyAlignment="1" applyProtection="1">
      <alignment horizontal="distributed" vertical="center" shrinkToFit="1"/>
      <protection locked="0"/>
    </xf>
    <xf numFmtId="0" fontId="5" fillId="0" borderId="8" xfId="3" applyFont="1" applyBorder="1" applyAlignment="1">
      <alignment vertical="center"/>
    </xf>
    <xf numFmtId="182" fontId="11" fillId="0" borderId="0" xfId="4" applyNumberFormat="1" applyFont="1" applyBorder="1" applyAlignment="1">
      <alignment horizontal="right" wrapText="1"/>
    </xf>
    <xf numFmtId="0" fontId="5" fillId="0" borderId="2" xfId="3" applyFont="1" applyBorder="1" applyAlignment="1" applyProtection="1">
      <alignment horizontal="distributed" vertical="center"/>
      <protection locked="0"/>
    </xf>
    <xf numFmtId="0" fontId="5" fillId="0" borderId="2" xfId="3" applyFont="1" applyBorder="1" applyAlignment="1" applyProtection="1">
      <alignment horizontal="distributed" vertical="center" justifyLastLine="1"/>
      <protection locked="0"/>
    </xf>
    <xf numFmtId="0" fontId="5" fillId="0" borderId="3" xfId="3" applyFont="1" applyBorder="1" applyAlignment="1" applyProtection="1">
      <alignment horizontal="distributed" vertical="center" justifyLastLine="1"/>
      <protection locked="0"/>
    </xf>
    <xf numFmtId="0" fontId="5" fillId="0" borderId="4" xfId="3" applyFont="1" applyBorder="1" applyAlignment="1" applyProtection="1">
      <alignment horizontal="distributed" vertical="center" justifyLastLine="1"/>
      <protection locked="0"/>
    </xf>
    <xf numFmtId="0" fontId="6" fillId="0" borderId="0" xfId="3" applyFont="1" applyBorder="1" applyAlignment="1" applyProtection="1">
      <alignment horizontal="distributed" vertical="center" justifyLastLine="1"/>
      <protection locked="0"/>
    </xf>
    <xf numFmtId="0" fontId="5" fillId="0" borderId="1" xfId="3" applyFont="1" applyBorder="1" applyAlignment="1" applyProtection="1">
      <alignment horizontal="distributed" vertical="center" shrinkToFit="1"/>
      <protection locked="0"/>
    </xf>
    <xf numFmtId="0" fontId="5" fillId="0" borderId="2" xfId="3" applyFont="1" applyBorder="1" applyAlignment="1" applyProtection="1">
      <alignment horizontal="distributed" vertical="center" shrinkToFit="1"/>
      <protection locked="0"/>
    </xf>
    <xf numFmtId="0" fontId="5" fillId="0" borderId="8" xfId="3" applyFont="1" applyBorder="1" applyAlignment="1" applyProtection="1">
      <alignment horizontal="distributed" vertical="center"/>
      <protection locked="0"/>
    </xf>
    <xf numFmtId="0" fontId="5" fillId="0" borderId="4" xfId="3" applyFont="1" applyBorder="1" applyAlignment="1" applyProtection="1">
      <alignment horizontal="distributed" vertical="center"/>
      <protection locked="0"/>
    </xf>
    <xf numFmtId="0" fontId="5" fillId="0" borderId="3" xfId="3" applyFont="1" applyBorder="1" applyAlignment="1" applyProtection="1">
      <alignment horizontal="distributed" vertical="center"/>
      <protection locked="0"/>
    </xf>
    <xf numFmtId="178" fontId="5" fillId="0" borderId="20" xfId="0" applyNumberFormat="1" applyFont="1" applyFill="1" applyBorder="1" applyAlignment="1">
      <alignment horizontal="right" vertical="center" shrinkToFit="1"/>
    </xf>
    <xf numFmtId="0" fontId="5" fillId="0" borderId="0" xfId="0" applyFont="1" applyBorder="1"/>
    <xf numFmtId="178" fontId="5" fillId="0" borderId="5" xfId="0" applyNumberFormat="1" applyFont="1" applyBorder="1" applyAlignment="1">
      <alignment horizontal="center"/>
    </xf>
    <xf numFmtId="178" fontId="5" fillId="0" borderId="0" xfId="0" applyNumberFormat="1" applyFont="1" applyFill="1" applyBorder="1" applyAlignment="1">
      <alignment vertical="center"/>
    </xf>
    <xf numFmtId="0" fontId="5" fillId="0" borderId="9" xfId="3" applyFont="1" applyFill="1" applyBorder="1"/>
    <xf numFmtId="0" fontId="5" fillId="0" borderId="9" xfId="3" applyFont="1" applyBorder="1" applyAlignment="1" applyProtection="1">
      <alignment horizontal="distributed" vertical="center" justifyLastLine="1"/>
      <protection locked="0"/>
    </xf>
    <xf numFmtId="0" fontId="5" fillId="0" borderId="5" xfId="0" applyFont="1" applyBorder="1" applyAlignment="1">
      <alignment horizontal="center"/>
    </xf>
    <xf numFmtId="0" fontId="6" fillId="0" borderId="0" xfId="3" applyFont="1" applyFill="1" applyBorder="1"/>
    <xf numFmtId="0" fontId="5" fillId="0" borderId="5" xfId="3" applyFont="1" applyFill="1" applyBorder="1"/>
    <xf numFmtId="0" fontId="5" fillId="0" borderId="14" xfId="3" applyFont="1" applyBorder="1" applyAlignment="1" applyProtection="1">
      <alignment horizontal="distributed" vertical="center"/>
      <protection locked="0"/>
    </xf>
    <xf numFmtId="178" fontId="5" fillId="0" borderId="0" xfId="0" applyNumberFormat="1" applyFont="1"/>
    <xf numFmtId="0" fontId="5" fillId="0" borderId="3" xfId="3" applyFont="1" applyBorder="1" applyAlignment="1" applyProtection="1">
      <alignment vertical="center" shrinkToFit="1"/>
      <protection locked="0"/>
    </xf>
    <xf numFmtId="0" fontId="6" fillId="0" borderId="0" xfId="3" applyFont="1" applyBorder="1" applyAlignment="1">
      <alignment horizontal="distributed" vertical="center"/>
    </xf>
    <xf numFmtId="0" fontId="5" fillId="0" borderId="1" xfId="3" applyFont="1" applyFill="1" applyBorder="1" applyAlignment="1">
      <alignment horizontal="distributed" vertical="center"/>
    </xf>
    <xf numFmtId="0" fontId="5" fillId="0" borderId="8" xfId="3" applyFont="1" applyFill="1" applyBorder="1" applyAlignment="1">
      <alignment horizontal="distributed" vertical="center"/>
    </xf>
    <xf numFmtId="0" fontId="5" fillId="0" borderId="3" xfId="3" applyFont="1" applyBorder="1" applyAlignment="1">
      <alignment horizontal="distributed" vertical="center"/>
    </xf>
    <xf numFmtId="0" fontId="5" fillId="0" borderId="9" xfId="3" applyFont="1" applyBorder="1" applyAlignment="1" applyProtection="1">
      <alignment vertical="center"/>
      <protection locked="0"/>
    </xf>
    <xf numFmtId="0" fontId="5" fillId="0" borderId="8" xfId="3" applyFont="1" applyBorder="1" applyAlignment="1" applyProtection="1">
      <alignment horizontal="distributed" vertical="center"/>
      <protection locked="0"/>
    </xf>
    <xf numFmtId="0" fontId="6" fillId="0" borderId="0" xfId="3" applyFont="1" applyBorder="1" applyAlignment="1" applyProtection="1">
      <alignment vertical="center"/>
      <protection locked="0"/>
    </xf>
    <xf numFmtId="0" fontId="5" fillId="0" borderId="19" xfId="3" applyFont="1" applyBorder="1" applyAlignment="1" applyProtection="1">
      <alignment vertical="center"/>
      <protection locked="0"/>
    </xf>
    <xf numFmtId="0" fontId="5" fillId="0" borderId="8" xfId="3" applyFont="1" applyBorder="1" applyAlignment="1">
      <alignment horizontal="distributed" vertical="center"/>
    </xf>
    <xf numFmtId="0" fontId="5" fillId="0" borderId="20" xfId="3" applyFont="1" applyFill="1" applyBorder="1" applyAlignment="1">
      <alignment vertical="center" shrinkToFit="1"/>
    </xf>
    <xf numFmtId="0" fontId="5" fillId="0" borderId="8" xfId="3" applyFont="1" applyFill="1" applyBorder="1" applyAlignment="1">
      <alignment vertical="center" shrinkToFit="1"/>
    </xf>
    <xf numFmtId="0" fontId="5" fillId="0" borderId="20" xfId="3" applyFont="1" applyFill="1" applyBorder="1" applyAlignment="1">
      <alignment horizontal="distributed" vertical="center" shrinkToFit="1"/>
    </xf>
    <xf numFmtId="0" fontId="5" fillId="0" borderId="8" xfId="3" applyFont="1" applyFill="1" applyBorder="1" applyAlignment="1">
      <alignment horizontal="distributed" vertical="center" shrinkToFit="1"/>
    </xf>
    <xf numFmtId="0" fontId="5" fillId="0" borderId="20" xfId="3" applyFont="1" applyFill="1" applyBorder="1" applyAlignment="1" applyProtection="1">
      <alignment horizontal="distributed" vertical="center" shrinkToFit="1"/>
      <protection locked="0"/>
    </xf>
    <xf numFmtId="0" fontId="5" fillId="0" borderId="8" xfId="3" applyFont="1" applyFill="1" applyBorder="1" applyAlignment="1" applyProtection="1">
      <alignment horizontal="distributed" vertical="center" shrinkToFit="1"/>
      <protection locked="0"/>
    </xf>
    <xf numFmtId="182" fontId="6" fillId="0" borderId="0" xfId="4" applyNumberFormat="1" applyFont="1" applyBorder="1" applyAlignment="1">
      <alignment horizontal="right" wrapText="1"/>
    </xf>
    <xf numFmtId="38" fontId="11" fillId="0" borderId="0" xfId="5" applyFont="1" applyBorder="1" applyAlignment="1">
      <alignment horizontal="right" vertical="center"/>
    </xf>
    <xf numFmtId="0" fontId="5" fillId="0" borderId="2" xfId="3" applyFont="1" applyFill="1" applyBorder="1" applyAlignment="1">
      <alignment horizontal="distributed" vertical="center"/>
    </xf>
    <xf numFmtId="182" fontId="11" fillId="0" borderId="0" xfId="1" applyNumberFormat="1" applyFont="1" applyBorder="1" applyAlignment="1">
      <alignment horizontal="right" vertical="center" wrapText="1"/>
    </xf>
    <xf numFmtId="0" fontId="6" fillId="0" borderId="0" xfId="3" applyFont="1" applyFill="1" applyBorder="1" applyAlignment="1">
      <alignment horizontal="distributed" vertical="center"/>
    </xf>
    <xf numFmtId="0" fontId="6" fillId="0" borderId="0" xfId="3" applyFont="1" applyFill="1" applyBorder="1" applyAlignment="1" applyProtection="1">
      <alignment horizontal="distributed" vertical="center" shrinkToFit="1"/>
      <protection locked="0"/>
    </xf>
    <xf numFmtId="178" fontId="5" fillId="0" borderId="1" xfId="0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right" vertical="center"/>
    </xf>
    <xf numFmtId="178" fontId="5" fillId="0" borderId="24" xfId="0" applyNumberFormat="1" applyFont="1" applyFill="1" applyBorder="1" applyAlignment="1">
      <alignment horizontal="right" vertical="center"/>
    </xf>
    <xf numFmtId="178" fontId="5" fillId="0" borderId="25" xfId="0" applyNumberFormat="1" applyFont="1" applyFill="1" applyBorder="1" applyAlignment="1">
      <alignment horizontal="right" vertical="center"/>
    </xf>
    <xf numFmtId="178" fontId="5" fillId="0" borderId="26" xfId="0" applyNumberFormat="1" applyFont="1" applyFill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180" fontId="5" fillId="0" borderId="4" xfId="0" applyNumberFormat="1" applyFont="1" applyBorder="1" applyAlignment="1">
      <alignment horizontal="right" vertical="center"/>
    </xf>
    <xf numFmtId="178" fontId="5" fillId="0" borderId="8" xfId="0" applyNumberFormat="1" applyFont="1" applyFill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0" fontId="5" fillId="0" borderId="7" xfId="3" applyFont="1" applyFill="1" applyBorder="1" applyAlignment="1">
      <alignment horizontal="distributed" vertical="center" shrinkToFit="1"/>
    </xf>
    <xf numFmtId="178" fontId="5" fillId="0" borderId="14" xfId="0" applyNumberFormat="1" applyFont="1" applyFill="1" applyBorder="1" applyAlignment="1">
      <alignment horizontal="right" vertical="center"/>
    </xf>
    <xf numFmtId="178" fontId="5" fillId="0" borderId="16" xfId="0" applyNumberFormat="1" applyFont="1" applyFill="1" applyBorder="1" applyAlignment="1">
      <alignment horizontal="right" vertical="center"/>
    </xf>
    <xf numFmtId="178" fontId="5" fillId="0" borderId="18" xfId="0" applyNumberFormat="1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horizontal="right" vertical="center"/>
    </xf>
    <xf numFmtId="178" fontId="5" fillId="0" borderId="27" xfId="0" applyNumberFormat="1" applyFont="1" applyFill="1" applyBorder="1" applyAlignment="1">
      <alignment horizontal="right" vertical="center"/>
    </xf>
    <xf numFmtId="38" fontId="5" fillId="0" borderId="19" xfId="1" applyFont="1" applyBorder="1" applyAlignment="1">
      <alignment horizontal="right" vertical="center"/>
    </xf>
    <xf numFmtId="180" fontId="5" fillId="0" borderId="19" xfId="0" applyNumberFormat="1" applyFont="1" applyBorder="1" applyAlignment="1">
      <alignment horizontal="right" vertical="center"/>
    </xf>
    <xf numFmtId="0" fontId="5" fillId="0" borderId="20" xfId="3" applyFont="1" applyFill="1" applyBorder="1" applyAlignment="1">
      <alignment horizontal="distributed" vertical="center"/>
    </xf>
    <xf numFmtId="178" fontId="5" fillId="0" borderId="7" xfId="0" applyNumberFormat="1" applyFont="1" applyFill="1" applyBorder="1" applyAlignment="1">
      <alignment horizontal="right"/>
    </xf>
    <xf numFmtId="38" fontId="5" fillId="0" borderId="20" xfId="1" applyFont="1" applyFill="1" applyBorder="1" applyAlignment="1">
      <alignment horizontal="right" vertical="center"/>
    </xf>
    <xf numFmtId="180" fontId="5" fillId="0" borderId="20" xfId="0" applyNumberFormat="1" applyFont="1" applyFill="1" applyBorder="1" applyAlignment="1">
      <alignment horizontal="right" vertical="center"/>
    </xf>
    <xf numFmtId="180" fontId="5" fillId="0" borderId="3" xfId="0" applyNumberFormat="1" applyFont="1" applyFill="1" applyBorder="1" applyAlignment="1">
      <alignment horizontal="right" vertical="center"/>
    </xf>
    <xf numFmtId="178" fontId="5" fillId="0" borderId="28" xfId="0" applyNumberFormat="1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 vertical="center"/>
    </xf>
    <xf numFmtId="0" fontId="5" fillId="0" borderId="29" xfId="3" applyFont="1" applyFill="1" applyBorder="1" applyAlignment="1">
      <alignment horizontal="distributed" vertical="center"/>
    </xf>
    <xf numFmtId="0" fontId="5" fillId="0" borderId="30" xfId="3" applyFont="1" applyFill="1" applyBorder="1" applyAlignment="1">
      <alignment horizontal="distributed" vertical="center"/>
    </xf>
    <xf numFmtId="178" fontId="5" fillId="0" borderId="29" xfId="0" applyNumberFormat="1" applyFont="1" applyFill="1" applyBorder="1" applyAlignment="1">
      <alignment horizontal="right" vertical="center"/>
    </xf>
    <xf numFmtId="178" fontId="5" fillId="0" borderId="31" xfId="0" applyNumberFormat="1" applyFont="1" applyFill="1" applyBorder="1" applyAlignment="1">
      <alignment horizontal="right" vertical="center"/>
    </xf>
    <xf numFmtId="178" fontId="5" fillId="0" borderId="32" xfId="0" applyNumberFormat="1" applyFont="1" applyFill="1" applyBorder="1" applyAlignment="1">
      <alignment horizontal="right" vertical="center"/>
    </xf>
    <xf numFmtId="178" fontId="5" fillId="0" borderId="33" xfId="0" applyNumberFormat="1" applyFont="1" applyFill="1" applyBorder="1" applyAlignment="1">
      <alignment horizontal="right" vertical="center"/>
    </xf>
    <xf numFmtId="178" fontId="5" fillId="0" borderId="34" xfId="0" applyNumberFormat="1" applyFont="1" applyFill="1" applyBorder="1" applyAlignment="1">
      <alignment horizontal="right" vertical="center"/>
    </xf>
    <xf numFmtId="38" fontId="5" fillId="0" borderId="30" xfId="1" applyFont="1" applyBorder="1" applyAlignment="1">
      <alignment horizontal="right" vertical="center"/>
    </xf>
    <xf numFmtId="180" fontId="5" fillId="0" borderId="30" xfId="0" applyNumberFormat="1" applyFont="1" applyBorder="1" applyAlignment="1">
      <alignment horizontal="right" vertical="center"/>
    </xf>
    <xf numFmtId="181" fontId="5" fillId="0" borderId="35" xfId="0" applyNumberFormat="1" applyFont="1" applyBorder="1" applyAlignment="1">
      <alignment horizontal="right" vertical="center"/>
    </xf>
    <xf numFmtId="178" fontId="6" fillId="0" borderId="0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distributed" vertical="center"/>
    </xf>
    <xf numFmtId="0" fontId="5" fillId="0" borderId="15" xfId="2" applyFont="1" applyBorder="1" applyAlignment="1">
      <alignment horizontal="distributed" vertical="center"/>
    </xf>
    <xf numFmtId="178" fontId="5" fillId="0" borderId="17" xfId="0" applyNumberFormat="1" applyFont="1" applyFill="1" applyBorder="1" applyAlignment="1">
      <alignment horizontal="right" vertical="center" shrinkToFit="1"/>
    </xf>
    <xf numFmtId="178" fontId="5" fillId="0" borderId="16" xfId="0" applyNumberFormat="1" applyFont="1" applyFill="1" applyBorder="1" applyAlignment="1">
      <alignment horizontal="right" vertical="center" shrinkToFit="1"/>
    </xf>
    <xf numFmtId="178" fontId="5" fillId="0" borderId="36" xfId="0" applyNumberFormat="1" applyFont="1" applyFill="1" applyBorder="1" applyAlignment="1">
      <alignment horizontal="right" vertical="center" shrinkToFit="1"/>
    </xf>
    <xf numFmtId="178" fontId="5" fillId="0" borderId="27" xfId="0" applyNumberFormat="1" applyFont="1" applyFill="1" applyBorder="1" applyAlignment="1">
      <alignment horizontal="right" vertical="center" shrinkToFit="1"/>
    </xf>
    <xf numFmtId="179" fontId="5" fillId="0" borderId="37" xfId="1" applyNumberFormat="1" applyFont="1" applyFill="1" applyBorder="1" applyAlignment="1">
      <alignment horizontal="right" vertical="center" shrinkToFit="1"/>
    </xf>
    <xf numFmtId="38" fontId="5" fillId="0" borderId="15" xfId="1" applyFont="1" applyBorder="1" applyAlignment="1">
      <alignment horizontal="right" vertical="center" shrinkToFit="1"/>
    </xf>
    <xf numFmtId="178" fontId="5" fillId="0" borderId="15" xfId="0" applyNumberFormat="1" applyFont="1" applyBorder="1" applyAlignment="1">
      <alignment horizontal="right" vertical="center" shrinkToFit="1"/>
    </xf>
    <xf numFmtId="181" fontId="5" fillId="0" borderId="19" xfId="0" applyNumberFormat="1" applyFont="1" applyBorder="1" applyAlignment="1">
      <alignment horizontal="right" vertical="center" shrinkToFit="1"/>
    </xf>
    <xf numFmtId="177" fontId="6" fillId="0" borderId="0" xfId="0" applyNumberFormat="1" applyFont="1" applyBorder="1" applyAlignment="1">
      <alignment horizontal="right"/>
    </xf>
    <xf numFmtId="0" fontId="5" fillId="0" borderId="0" xfId="2" applyFont="1"/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38" fontId="5" fillId="0" borderId="0" xfId="1" applyFont="1" applyAlignment="1">
      <alignment horizontal="right"/>
    </xf>
    <xf numFmtId="176" fontId="5" fillId="0" borderId="0" xfId="0" applyNumberFormat="1" applyFont="1" applyAlignment="1">
      <alignment horizontal="right"/>
    </xf>
    <xf numFmtId="0" fontId="10" fillId="0" borderId="0" xfId="2" applyFont="1"/>
  </cellXfs>
  <cellStyles count="6">
    <cellStyle name="桁区切り" xfId="1" builtinId="6"/>
    <cellStyle name="桁区切り 2" xfId="4"/>
    <cellStyle name="桁区切り 4" xfId="5"/>
    <cellStyle name="標準" xfId="0" builtinId="0"/>
    <cellStyle name="標準_3図書館一覧2005" xfId="3"/>
    <cellStyle name="標準_TES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129"/>
  <sheetViews>
    <sheetView showZeros="0" tabSelected="1" topLeftCell="A2" zoomScaleNormal="100" workbookViewId="0">
      <selection activeCell="A2" sqref="A2:B6"/>
    </sheetView>
  </sheetViews>
  <sheetFormatPr defaultRowHeight="11.25"/>
  <cols>
    <col min="1" max="1" width="4.375" style="178" customWidth="1"/>
    <col min="2" max="2" width="10.625" style="178" customWidth="1"/>
    <col min="3" max="3" width="7.75" style="174" customWidth="1"/>
    <col min="4" max="4" width="7.875" style="174" customWidth="1"/>
    <col min="5" max="5" width="6" style="174" customWidth="1"/>
    <col min="6" max="6" width="6.625" style="174" customWidth="1"/>
    <col min="7" max="7" width="6.75" style="174" customWidth="1"/>
    <col min="8" max="8" width="6.125" style="174" customWidth="1"/>
    <col min="9" max="9" width="3.875" style="174" customWidth="1"/>
    <col min="10" max="10" width="7.75" style="174" customWidth="1"/>
    <col min="11" max="11" width="3.75" style="175" customWidth="1"/>
    <col min="12" max="12" width="6.875" style="176" customWidth="1"/>
    <col min="13" max="13" width="5.25" style="174" customWidth="1"/>
    <col min="14" max="14" width="4" style="174" customWidth="1"/>
    <col min="15" max="15" width="4.5" style="177" customWidth="1"/>
    <col min="16" max="16" width="9" style="8"/>
    <col min="17" max="17" width="9" style="172"/>
    <col min="18" max="19" width="9" style="7"/>
    <col min="20" max="16384" width="9" style="8"/>
  </cols>
  <sheetData>
    <row r="1" spans="1:19" ht="17.25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4"/>
      <c r="P1" s="5"/>
      <c r="Q1" s="6"/>
    </row>
    <row r="2" spans="1:19" s="14" customFormat="1" ht="13.5">
      <c r="A2" s="9" t="s">
        <v>1</v>
      </c>
      <c r="B2" s="10"/>
      <c r="C2" s="11" t="s">
        <v>2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 t="s">
        <v>3</v>
      </c>
      <c r="P2" s="5"/>
      <c r="Q2" s="6"/>
      <c r="R2" s="13"/>
      <c r="S2" s="13"/>
    </row>
    <row r="3" spans="1:19" s="14" customFormat="1" ht="13.5">
      <c r="A3" s="15"/>
      <c r="B3" s="16"/>
      <c r="C3" s="17" t="s">
        <v>4</v>
      </c>
      <c r="D3" s="18"/>
      <c r="E3" s="19"/>
      <c r="F3" s="20" t="s">
        <v>5</v>
      </c>
      <c r="G3" s="21"/>
      <c r="H3" s="21"/>
      <c r="I3" s="22"/>
      <c r="J3" s="23" t="s">
        <v>6</v>
      </c>
      <c r="K3" s="24" t="s">
        <v>7</v>
      </c>
      <c r="L3" s="25" t="s">
        <v>8</v>
      </c>
      <c r="M3" s="24" t="s">
        <v>9</v>
      </c>
      <c r="N3" s="24" t="s">
        <v>10</v>
      </c>
      <c r="O3" s="26"/>
      <c r="P3" s="5"/>
      <c r="Q3" s="6"/>
      <c r="R3" s="13"/>
      <c r="S3" s="13"/>
    </row>
    <row r="4" spans="1:19" s="14" customFormat="1" ht="23.25" customHeight="1">
      <c r="A4" s="15"/>
      <c r="B4" s="16"/>
      <c r="C4" s="27"/>
      <c r="D4" s="28" t="s">
        <v>11</v>
      </c>
      <c r="E4" s="29" t="s">
        <v>12</v>
      </c>
      <c r="F4" s="30"/>
      <c r="G4" s="31" t="s">
        <v>13</v>
      </c>
      <c r="H4" s="32" t="s">
        <v>11</v>
      </c>
      <c r="I4" s="29" t="s">
        <v>14</v>
      </c>
      <c r="J4" s="33"/>
      <c r="K4" s="34"/>
      <c r="L4" s="35"/>
      <c r="M4" s="36"/>
      <c r="N4" s="36"/>
      <c r="O4" s="26"/>
      <c r="P4" s="5"/>
      <c r="Q4" s="6"/>
      <c r="R4" s="13"/>
      <c r="S4" s="13"/>
    </row>
    <row r="5" spans="1:19" s="14" customFormat="1" ht="40.5" customHeight="1">
      <c r="A5" s="15"/>
      <c r="B5" s="16"/>
      <c r="C5" s="27"/>
      <c r="D5" s="37"/>
      <c r="E5" s="29"/>
      <c r="F5" s="30"/>
      <c r="G5" s="38"/>
      <c r="H5" s="32"/>
      <c r="I5" s="29"/>
      <c r="J5" s="33"/>
      <c r="K5" s="34"/>
      <c r="L5" s="35"/>
      <c r="M5" s="36"/>
      <c r="N5" s="36"/>
      <c r="O5" s="26"/>
      <c r="P5" s="5"/>
      <c r="Q5" s="6"/>
      <c r="R5" s="13"/>
      <c r="S5" s="13"/>
    </row>
    <row r="6" spans="1:19" s="14" customFormat="1" ht="17.25" customHeight="1">
      <c r="A6" s="39"/>
      <c r="B6" s="40"/>
      <c r="C6" s="41" t="s">
        <v>15</v>
      </c>
      <c r="D6" s="42" t="s">
        <v>16</v>
      </c>
      <c r="E6" s="43" t="s">
        <v>16</v>
      </c>
      <c r="F6" s="41" t="s">
        <v>16</v>
      </c>
      <c r="G6" s="42" t="s">
        <v>16</v>
      </c>
      <c r="H6" s="43" t="s">
        <v>16</v>
      </c>
      <c r="I6" s="44" t="s">
        <v>16</v>
      </c>
      <c r="J6" s="41" t="s">
        <v>16</v>
      </c>
      <c r="K6" s="45" t="s">
        <v>17</v>
      </c>
      <c r="L6" s="41" t="s">
        <v>16</v>
      </c>
      <c r="M6" s="41" t="s">
        <v>18</v>
      </c>
      <c r="N6" s="45" t="s">
        <v>18</v>
      </c>
      <c r="O6" s="46" t="s">
        <v>16</v>
      </c>
      <c r="P6" s="5"/>
      <c r="Q6" s="6"/>
      <c r="R6" s="13"/>
      <c r="S6" s="13"/>
    </row>
    <row r="7" spans="1:19" ht="22.5" customHeight="1">
      <c r="A7" s="47" t="s">
        <v>19</v>
      </c>
      <c r="B7" s="48"/>
      <c r="C7" s="49">
        <v>688799</v>
      </c>
      <c r="D7" s="50">
        <v>89249</v>
      </c>
      <c r="E7" s="51">
        <v>2886</v>
      </c>
      <c r="F7" s="52">
        <v>7695</v>
      </c>
      <c r="G7" s="50">
        <v>4712</v>
      </c>
      <c r="H7" s="53">
        <v>558</v>
      </c>
      <c r="I7" s="51">
        <v>0</v>
      </c>
      <c r="J7" s="52">
        <v>131829</v>
      </c>
      <c r="K7" s="54">
        <f>J7/C7*100</f>
        <v>19.138965068183897</v>
      </c>
      <c r="L7" s="55">
        <v>101</v>
      </c>
      <c r="M7" s="56">
        <v>608</v>
      </c>
      <c r="N7" s="56">
        <v>90</v>
      </c>
      <c r="O7" s="57">
        <f>C7/Q7</f>
        <v>0.32836979985049808</v>
      </c>
      <c r="Q7" s="58">
        <v>2097632</v>
      </c>
      <c r="R7" s="59" t="s">
        <v>20</v>
      </c>
      <c r="S7" s="59"/>
    </row>
    <row r="8" spans="1:19" ht="22.5" customHeight="1">
      <c r="A8" s="60" t="s">
        <v>21</v>
      </c>
      <c r="B8" s="48"/>
      <c r="C8" s="61">
        <v>616821</v>
      </c>
      <c r="D8" s="62">
        <v>99711</v>
      </c>
      <c r="E8" s="63">
        <v>484</v>
      </c>
      <c r="F8" s="64">
        <v>16834</v>
      </c>
      <c r="G8" s="62">
        <v>15355</v>
      </c>
      <c r="H8" s="65">
        <v>2994</v>
      </c>
      <c r="I8" s="63">
        <v>0</v>
      </c>
      <c r="J8" s="64">
        <v>233786</v>
      </c>
      <c r="K8" s="54">
        <f>J8/C8*100</f>
        <v>37.901757560134953</v>
      </c>
      <c r="L8" s="55">
        <v>6285</v>
      </c>
      <c r="M8" s="56">
        <v>141</v>
      </c>
      <c r="N8" s="56">
        <v>15</v>
      </c>
      <c r="O8" s="66">
        <f>(C8+C9)/Q8</f>
        <v>2.5863069335654192</v>
      </c>
      <c r="Q8" s="67">
        <v>375723</v>
      </c>
      <c r="R8" s="68" t="s">
        <v>22</v>
      </c>
      <c r="S8" s="68"/>
    </row>
    <row r="9" spans="1:19" ht="22.5" customHeight="1">
      <c r="A9" s="60" t="s">
        <v>23</v>
      </c>
      <c r="B9" s="48"/>
      <c r="C9" s="61">
        <v>354914</v>
      </c>
      <c r="D9" s="62">
        <v>95189</v>
      </c>
      <c r="E9" s="63">
        <v>469</v>
      </c>
      <c r="F9" s="64">
        <v>17288</v>
      </c>
      <c r="G9" s="62">
        <v>16358</v>
      </c>
      <c r="H9" s="65">
        <v>4471</v>
      </c>
      <c r="I9" s="63"/>
      <c r="J9" s="64">
        <v>129552</v>
      </c>
      <c r="K9" s="54">
        <f>J9/C9*100</f>
        <v>36.502363952957616</v>
      </c>
      <c r="L9" s="55">
        <v>13145</v>
      </c>
      <c r="M9" s="56">
        <v>110</v>
      </c>
      <c r="N9" s="56">
        <v>17</v>
      </c>
      <c r="O9" s="69" t="e">
        <f>C9/Q9</f>
        <v>#DIV/0!</v>
      </c>
      <c r="Q9" s="67"/>
      <c r="R9" s="68" t="s">
        <v>24</v>
      </c>
      <c r="S9" s="68"/>
    </row>
    <row r="10" spans="1:19" ht="22.5" customHeight="1">
      <c r="A10" s="70" t="s">
        <v>25</v>
      </c>
      <c r="B10" s="71"/>
      <c r="C10" s="61">
        <v>618543</v>
      </c>
      <c r="D10" s="62">
        <v>138407</v>
      </c>
      <c r="E10" s="63">
        <v>3425</v>
      </c>
      <c r="F10" s="64">
        <v>19310</v>
      </c>
      <c r="G10" s="62">
        <v>18210</v>
      </c>
      <c r="H10" s="65">
        <v>3079</v>
      </c>
      <c r="I10" s="63">
        <v>55</v>
      </c>
      <c r="J10" s="64">
        <v>254864</v>
      </c>
      <c r="K10" s="54">
        <f t="shared" ref="K10:K73" si="0">J10/C10*100</f>
        <v>41.203926000294238</v>
      </c>
      <c r="L10" s="55">
        <v>8169</v>
      </c>
      <c r="M10" s="56">
        <v>155</v>
      </c>
      <c r="N10" s="56">
        <v>28</v>
      </c>
      <c r="O10" s="66">
        <f>(C10+C11+C12+C13+C14+C15+C16+C17+C18+C19+C20)/Q10</f>
        <v>4.9748727893524274</v>
      </c>
      <c r="Q10" s="67">
        <v>241332</v>
      </c>
      <c r="R10" s="59" t="s">
        <v>26</v>
      </c>
      <c r="S10" s="59"/>
    </row>
    <row r="11" spans="1:19" ht="22.5" customHeight="1">
      <c r="A11" s="72"/>
      <c r="B11" s="73" t="s">
        <v>27</v>
      </c>
      <c r="C11" s="61">
        <v>25443</v>
      </c>
      <c r="D11" s="62">
        <v>11266</v>
      </c>
      <c r="E11" s="63">
        <v>8</v>
      </c>
      <c r="F11" s="64">
        <v>2884</v>
      </c>
      <c r="G11" s="62">
        <v>2849</v>
      </c>
      <c r="H11" s="65">
        <v>828</v>
      </c>
      <c r="I11" s="63"/>
      <c r="J11" s="64">
        <v>25049</v>
      </c>
      <c r="K11" s="54">
        <f t="shared" si="0"/>
        <v>98.451440474786779</v>
      </c>
      <c r="L11" s="55">
        <v>1449</v>
      </c>
      <c r="M11" s="56">
        <v>16</v>
      </c>
      <c r="N11" s="56">
        <v>6</v>
      </c>
      <c r="O11" s="74"/>
      <c r="Q11" s="67"/>
      <c r="R11" s="75"/>
      <c r="S11" s="76" t="s">
        <v>27</v>
      </c>
    </row>
    <row r="12" spans="1:19" ht="22.5" customHeight="1">
      <c r="A12" s="72"/>
      <c r="B12" s="73" t="s">
        <v>28</v>
      </c>
      <c r="C12" s="61">
        <v>34333</v>
      </c>
      <c r="D12" s="62">
        <v>14397</v>
      </c>
      <c r="E12" s="63">
        <v>10</v>
      </c>
      <c r="F12" s="64">
        <v>2935</v>
      </c>
      <c r="G12" s="62">
        <v>2905</v>
      </c>
      <c r="H12" s="65">
        <v>1180</v>
      </c>
      <c r="I12" s="63"/>
      <c r="J12" s="64">
        <v>33352</v>
      </c>
      <c r="K12" s="54">
        <f t="shared" si="0"/>
        <v>97.142690705735006</v>
      </c>
      <c r="L12" s="55">
        <v>2538</v>
      </c>
      <c r="M12" s="56">
        <v>12</v>
      </c>
      <c r="N12" s="56">
        <v>6</v>
      </c>
      <c r="O12" s="74"/>
      <c r="Q12" s="67"/>
      <c r="R12" s="75"/>
      <c r="S12" s="76" t="s">
        <v>29</v>
      </c>
    </row>
    <row r="13" spans="1:19" ht="22.5" customHeight="1">
      <c r="A13" s="72"/>
      <c r="B13" s="73" t="s">
        <v>30</v>
      </c>
      <c r="C13" s="61">
        <v>72696</v>
      </c>
      <c r="D13" s="62">
        <v>25820</v>
      </c>
      <c r="E13" s="63">
        <v>162</v>
      </c>
      <c r="F13" s="64">
        <v>6947</v>
      </c>
      <c r="G13" s="62">
        <v>6813</v>
      </c>
      <c r="H13" s="65">
        <v>1915</v>
      </c>
      <c r="I13" s="63">
        <v>1</v>
      </c>
      <c r="J13" s="64">
        <v>69674</v>
      </c>
      <c r="K13" s="54">
        <f t="shared" si="0"/>
        <v>95.842962473863764</v>
      </c>
      <c r="L13" s="55">
        <v>6883</v>
      </c>
      <c r="M13" s="56">
        <v>40</v>
      </c>
      <c r="N13" s="56">
        <v>9</v>
      </c>
      <c r="O13" s="74"/>
      <c r="Q13" s="67"/>
      <c r="R13" s="75"/>
      <c r="S13" s="76" t="s">
        <v>31</v>
      </c>
    </row>
    <row r="14" spans="1:19" ht="22.5" customHeight="1">
      <c r="A14" s="72"/>
      <c r="B14" s="77" t="s">
        <v>32</v>
      </c>
      <c r="C14" s="61">
        <v>30871</v>
      </c>
      <c r="D14" s="62">
        <v>13453</v>
      </c>
      <c r="E14" s="63">
        <v>14</v>
      </c>
      <c r="F14" s="64">
        <v>2940</v>
      </c>
      <c r="G14" s="62">
        <v>2883</v>
      </c>
      <c r="H14" s="65">
        <v>1020</v>
      </c>
      <c r="I14" s="63"/>
      <c r="J14" s="64">
        <v>30426</v>
      </c>
      <c r="K14" s="54">
        <f t="shared" si="0"/>
        <v>98.558517702698325</v>
      </c>
      <c r="L14" s="55">
        <v>1610</v>
      </c>
      <c r="M14" s="56">
        <v>13</v>
      </c>
      <c r="N14" s="56">
        <v>6</v>
      </c>
      <c r="O14" s="74"/>
      <c r="Q14" s="67"/>
      <c r="R14" s="75"/>
      <c r="S14" s="76" t="s">
        <v>32</v>
      </c>
    </row>
    <row r="15" spans="1:19" ht="22.5" customHeight="1">
      <c r="A15" s="78"/>
      <c r="B15" s="77" t="s">
        <v>33</v>
      </c>
      <c r="C15" s="61">
        <v>31250</v>
      </c>
      <c r="D15" s="62">
        <v>13120</v>
      </c>
      <c r="E15" s="63">
        <v>66</v>
      </c>
      <c r="F15" s="64">
        <v>2868</v>
      </c>
      <c r="G15" s="62">
        <v>2817</v>
      </c>
      <c r="H15" s="65">
        <v>1102</v>
      </c>
      <c r="I15" s="63"/>
      <c r="J15" s="64">
        <v>30804</v>
      </c>
      <c r="K15" s="54">
        <f t="shared" si="0"/>
        <v>98.572800000000001</v>
      </c>
      <c r="L15" s="55">
        <v>2512</v>
      </c>
      <c r="M15" s="56">
        <v>14</v>
      </c>
      <c r="N15" s="56">
        <v>6</v>
      </c>
      <c r="O15" s="74"/>
      <c r="Q15" s="67"/>
      <c r="R15" s="75"/>
      <c r="S15" s="76" t="s">
        <v>33</v>
      </c>
    </row>
    <row r="16" spans="1:19" ht="22.5" customHeight="1">
      <c r="A16" s="78"/>
      <c r="B16" s="79" t="s">
        <v>34</v>
      </c>
      <c r="C16" s="61">
        <v>159798</v>
      </c>
      <c r="D16" s="62">
        <v>22135</v>
      </c>
      <c r="E16" s="63">
        <v>16</v>
      </c>
      <c r="F16" s="64">
        <v>2984</v>
      </c>
      <c r="G16" s="62">
        <v>2958</v>
      </c>
      <c r="H16" s="65">
        <v>765</v>
      </c>
      <c r="I16" s="63"/>
      <c r="J16" s="64">
        <v>32556</v>
      </c>
      <c r="K16" s="54">
        <f t="shared" si="0"/>
        <v>20.373221191754588</v>
      </c>
      <c r="L16" s="55"/>
      <c r="M16" s="56"/>
      <c r="N16" s="56"/>
      <c r="O16" s="74"/>
      <c r="Q16" s="67"/>
      <c r="R16" s="75"/>
      <c r="S16" s="76" t="s">
        <v>35</v>
      </c>
    </row>
    <row r="17" spans="1:19" ht="22.5" customHeight="1">
      <c r="A17" s="78"/>
      <c r="B17" s="79" t="s">
        <v>36</v>
      </c>
      <c r="C17" s="61">
        <v>40099</v>
      </c>
      <c r="D17" s="62">
        <v>14596</v>
      </c>
      <c r="E17" s="63">
        <v>62</v>
      </c>
      <c r="F17" s="64">
        <v>2978</v>
      </c>
      <c r="G17" s="62">
        <v>2903</v>
      </c>
      <c r="H17" s="65">
        <v>963</v>
      </c>
      <c r="I17" s="63"/>
      <c r="J17" s="64">
        <v>39344</v>
      </c>
      <c r="K17" s="54">
        <f t="shared" si="0"/>
        <v>98.11716002892841</v>
      </c>
      <c r="L17" s="55">
        <v>2429</v>
      </c>
      <c r="M17" s="56">
        <v>16</v>
      </c>
      <c r="N17" s="56">
        <v>7</v>
      </c>
      <c r="O17" s="74"/>
      <c r="Q17" s="67"/>
      <c r="R17" s="75"/>
      <c r="S17" s="76" t="s">
        <v>36</v>
      </c>
    </row>
    <row r="18" spans="1:19" ht="22.5" customHeight="1">
      <c r="A18" s="78"/>
      <c r="B18" s="79" t="s">
        <v>37</v>
      </c>
      <c r="C18" s="61">
        <v>50173</v>
      </c>
      <c r="D18" s="62">
        <v>18295</v>
      </c>
      <c r="E18" s="63">
        <v>25</v>
      </c>
      <c r="F18" s="64">
        <v>2889</v>
      </c>
      <c r="G18" s="62">
        <v>2803</v>
      </c>
      <c r="H18" s="65">
        <v>883</v>
      </c>
      <c r="I18" s="63"/>
      <c r="J18" s="64">
        <v>49619</v>
      </c>
      <c r="K18" s="54">
        <f t="shared" si="0"/>
        <v>98.895820461204238</v>
      </c>
      <c r="L18" s="55">
        <v>1916</v>
      </c>
      <c r="M18" s="56">
        <v>17</v>
      </c>
      <c r="N18" s="56">
        <v>6</v>
      </c>
      <c r="O18" s="74"/>
      <c r="Q18" s="67"/>
      <c r="R18" s="75"/>
      <c r="S18" s="76" t="s">
        <v>37</v>
      </c>
    </row>
    <row r="19" spans="1:19" ht="22.5" customHeight="1">
      <c r="A19" s="72"/>
      <c r="B19" s="73" t="s">
        <v>38</v>
      </c>
      <c r="C19" s="61">
        <v>94562</v>
      </c>
      <c r="D19" s="62">
        <v>30358</v>
      </c>
      <c r="E19" s="63">
        <v>49</v>
      </c>
      <c r="F19" s="64">
        <v>5199</v>
      </c>
      <c r="G19" s="62">
        <v>5024</v>
      </c>
      <c r="H19" s="65">
        <v>1551</v>
      </c>
      <c r="I19" s="63"/>
      <c r="J19" s="64">
        <v>63030</v>
      </c>
      <c r="K19" s="54">
        <f t="shared" si="0"/>
        <v>66.654681584568849</v>
      </c>
      <c r="L19" s="55">
        <v>3033</v>
      </c>
      <c r="M19" s="56">
        <v>48</v>
      </c>
      <c r="N19" s="56">
        <v>11</v>
      </c>
      <c r="O19" s="74"/>
      <c r="Q19" s="67"/>
      <c r="R19" s="75"/>
      <c r="S19" s="76" t="s">
        <v>38</v>
      </c>
    </row>
    <row r="20" spans="1:19" ht="22.5" customHeight="1">
      <c r="A20" s="80"/>
      <c r="B20" s="73" t="s">
        <v>39</v>
      </c>
      <c r="C20" s="61">
        <v>42828</v>
      </c>
      <c r="D20" s="62">
        <v>15077</v>
      </c>
      <c r="E20" s="63"/>
      <c r="F20" s="64">
        <v>3031</v>
      </c>
      <c r="G20" s="62">
        <v>2969</v>
      </c>
      <c r="H20" s="65">
        <v>1090</v>
      </c>
      <c r="I20" s="63"/>
      <c r="J20" s="64">
        <v>39165</v>
      </c>
      <c r="K20" s="54">
        <f>J20/C20*100</f>
        <v>91.447184085177923</v>
      </c>
      <c r="L20" s="55">
        <v>427</v>
      </c>
      <c r="M20" s="56">
        <v>27</v>
      </c>
      <c r="N20" s="56">
        <v>6</v>
      </c>
      <c r="O20" s="69"/>
      <c r="Q20" s="67"/>
      <c r="R20" s="75"/>
      <c r="S20" s="76" t="s">
        <v>38</v>
      </c>
    </row>
    <row r="21" spans="1:19" ht="22.5" customHeight="1">
      <c r="A21" s="60" t="s">
        <v>40</v>
      </c>
      <c r="B21" s="48"/>
      <c r="C21" s="61">
        <v>286681</v>
      </c>
      <c r="D21" s="62">
        <v>63708</v>
      </c>
      <c r="E21" s="63"/>
      <c r="F21" s="64">
        <v>8410</v>
      </c>
      <c r="G21" s="62">
        <v>7613</v>
      </c>
      <c r="H21" s="65">
        <v>2031</v>
      </c>
      <c r="I21" s="63"/>
      <c r="J21" s="64">
        <v>150372</v>
      </c>
      <c r="K21" s="54">
        <f t="shared" si="0"/>
        <v>52.452726200899257</v>
      </c>
      <c r="L21" s="55">
        <v>8986</v>
      </c>
      <c r="M21" s="56">
        <v>100</v>
      </c>
      <c r="N21" s="56">
        <v>20</v>
      </c>
      <c r="O21" s="66">
        <f>(C21+C22+C23+C24)/Q21</f>
        <v>3.2412929748282289</v>
      </c>
      <c r="Q21" s="67">
        <v>156167</v>
      </c>
      <c r="R21" s="68" t="s">
        <v>40</v>
      </c>
      <c r="S21" s="68"/>
    </row>
    <row r="22" spans="1:19" ht="22.5" customHeight="1">
      <c r="A22" s="60" t="s">
        <v>41</v>
      </c>
      <c r="B22" s="48"/>
      <c r="C22" s="61">
        <v>108665</v>
      </c>
      <c r="D22" s="62">
        <v>29907</v>
      </c>
      <c r="E22" s="63">
        <v>122</v>
      </c>
      <c r="F22" s="64">
        <v>4701</v>
      </c>
      <c r="G22" s="62">
        <v>3614</v>
      </c>
      <c r="H22" s="65">
        <v>1377</v>
      </c>
      <c r="I22" s="63">
        <v>15</v>
      </c>
      <c r="J22" s="64">
        <v>87094</v>
      </c>
      <c r="K22" s="54">
        <f t="shared" si="0"/>
        <v>80.1490820411356</v>
      </c>
      <c r="L22" s="55">
        <v>2063</v>
      </c>
      <c r="M22" s="56">
        <v>45</v>
      </c>
      <c r="N22" s="56">
        <v>7</v>
      </c>
      <c r="O22" s="74" t="e">
        <f>C22/Q22</f>
        <v>#DIV/0!</v>
      </c>
      <c r="Q22" s="67"/>
      <c r="R22" s="68" t="s">
        <v>42</v>
      </c>
      <c r="S22" s="68"/>
    </row>
    <row r="23" spans="1:19" ht="22.5" customHeight="1">
      <c r="A23" s="60" t="s">
        <v>43</v>
      </c>
      <c r="B23" s="81"/>
      <c r="C23" s="61">
        <v>58489</v>
      </c>
      <c r="D23" s="62">
        <v>7540</v>
      </c>
      <c r="E23" s="63"/>
      <c r="F23" s="64">
        <v>2347</v>
      </c>
      <c r="G23" s="62">
        <v>1698</v>
      </c>
      <c r="H23" s="65">
        <v>258</v>
      </c>
      <c r="I23" s="63">
        <v>14</v>
      </c>
      <c r="J23" s="64">
        <v>48589</v>
      </c>
      <c r="K23" s="54">
        <f t="shared" si="0"/>
        <v>83.073740361435483</v>
      </c>
      <c r="L23" s="55">
        <v>1300</v>
      </c>
      <c r="M23" s="56">
        <v>161</v>
      </c>
      <c r="N23" s="56">
        <v>35</v>
      </c>
      <c r="O23" s="74" t="e">
        <f>(C23+C24)/Q23</f>
        <v>#DIV/0!</v>
      </c>
      <c r="Q23" s="67"/>
      <c r="R23" s="68" t="s">
        <v>43</v>
      </c>
      <c r="S23" s="68"/>
    </row>
    <row r="24" spans="1:19" ht="22.5" customHeight="1">
      <c r="A24" s="47" t="s">
        <v>44</v>
      </c>
      <c r="B24" s="82"/>
      <c r="C24" s="61">
        <v>52348</v>
      </c>
      <c r="D24" s="62">
        <v>14532</v>
      </c>
      <c r="E24" s="63">
        <v>147</v>
      </c>
      <c r="F24" s="64">
        <v>3638</v>
      </c>
      <c r="G24" s="62">
        <v>2794</v>
      </c>
      <c r="H24" s="65">
        <v>764</v>
      </c>
      <c r="I24" s="63">
        <v>98</v>
      </c>
      <c r="J24" s="64">
        <v>43545</v>
      </c>
      <c r="K24" s="54">
        <f t="shared" si="0"/>
        <v>83.183693741881257</v>
      </c>
      <c r="L24" s="55">
        <v>77</v>
      </c>
      <c r="M24" s="56">
        <v>20</v>
      </c>
      <c r="N24" s="56">
        <v>10</v>
      </c>
      <c r="O24" s="69" t="e">
        <f>C24/Q24</f>
        <v>#DIV/0!</v>
      </c>
      <c r="Q24" s="67"/>
      <c r="R24" s="68" t="s">
        <v>45</v>
      </c>
      <c r="S24" s="68"/>
    </row>
    <row r="25" spans="1:19" ht="22.5" customHeight="1">
      <c r="A25" s="60" t="s">
        <v>46</v>
      </c>
      <c r="B25" s="81"/>
      <c r="C25" s="61">
        <v>231023</v>
      </c>
      <c r="D25" s="62">
        <v>107149</v>
      </c>
      <c r="E25" s="63">
        <v>1631</v>
      </c>
      <c r="F25" s="64">
        <v>6483</v>
      </c>
      <c r="G25" s="62">
        <v>5642</v>
      </c>
      <c r="H25" s="65">
        <v>2843</v>
      </c>
      <c r="I25" s="63">
        <v>1</v>
      </c>
      <c r="J25" s="64">
        <v>150826</v>
      </c>
      <c r="K25" s="54">
        <f t="shared" si="0"/>
        <v>65.286140341005009</v>
      </c>
      <c r="L25" s="55">
        <v>5283</v>
      </c>
      <c r="M25" s="56">
        <v>81</v>
      </c>
      <c r="N25" s="56">
        <v>17</v>
      </c>
      <c r="O25" s="57">
        <f>C25/Q25</f>
        <v>4.5898001350975486</v>
      </c>
      <c r="Q25" s="83">
        <v>50334</v>
      </c>
      <c r="R25" s="68" t="s">
        <v>47</v>
      </c>
      <c r="S25" s="68"/>
    </row>
    <row r="26" spans="1:19" ht="22.5" customHeight="1">
      <c r="A26" s="70" t="s">
        <v>48</v>
      </c>
      <c r="B26" s="84"/>
      <c r="C26" s="61">
        <v>325164</v>
      </c>
      <c r="D26" s="62">
        <v>71652</v>
      </c>
      <c r="E26" s="63">
        <v>2592</v>
      </c>
      <c r="F26" s="64">
        <v>10560</v>
      </c>
      <c r="G26" s="62">
        <v>8709</v>
      </c>
      <c r="H26" s="65">
        <v>1905</v>
      </c>
      <c r="I26" s="63">
        <v>51</v>
      </c>
      <c r="J26" s="64">
        <v>145265</v>
      </c>
      <c r="K26" s="54">
        <f t="shared" si="0"/>
        <v>44.674379697629504</v>
      </c>
      <c r="L26" s="55">
        <v>6066</v>
      </c>
      <c r="M26" s="56">
        <v>218</v>
      </c>
      <c r="N26" s="56">
        <v>24</v>
      </c>
      <c r="O26" s="66">
        <f>(C26+C27+C28+C29+C30+C31+C32+C33+C34+C35+C36+C37+C38+C39+C40+C41+C42+C43+C44)/Q26</f>
        <v>7.2399096089605033</v>
      </c>
      <c r="Q26" s="67">
        <v>101780</v>
      </c>
      <c r="R26" s="59" t="s">
        <v>49</v>
      </c>
      <c r="S26" s="59"/>
    </row>
    <row r="27" spans="1:19" ht="22.5" customHeight="1">
      <c r="A27" s="78"/>
      <c r="B27" s="85" t="s">
        <v>50</v>
      </c>
      <c r="C27" s="61">
        <v>10208</v>
      </c>
      <c r="D27" s="62">
        <v>6021</v>
      </c>
      <c r="E27" s="63"/>
      <c r="F27" s="64">
        <v>407</v>
      </c>
      <c r="G27" s="62">
        <v>362</v>
      </c>
      <c r="H27" s="65">
        <v>97</v>
      </c>
      <c r="I27" s="63"/>
      <c r="J27" s="64">
        <v>10208</v>
      </c>
      <c r="K27" s="54">
        <f t="shared" si="0"/>
        <v>100</v>
      </c>
      <c r="L27" s="55">
        <v>618</v>
      </c>
      <c r="M27" s="56">
        <v>7</v>
      </c>
      <c r="N27" s="56"/>
      <c r="O27" s="74" t="e">
        <f t="shared" ref="O27:O44" si="1">C27/Q27</f>
        <v>#DIV/0!</v>
      </c>
      <c r="Q27" s="67"/>
      <c r="R27" s="75"/>
      <c r="S27" s="75" t="s">
        <v>51</v>
      </c>
    </row>
    <row r="28" spans="1:19" ht="22.5" customHeight="1">
      <c r="A28" s="78"/>
      <c r="B28" s="85" t="s">
        <v>52</v>
      </c>
      <c r="C28" s="61">
        <v>10836</v>
      </c>
      <c r="D28" s="62">
        <v>6124</v>
      </c>
      <c r="E28" s="63"/>
      <c r="F28" s="64">
        <v>359</v>
      </c>
      <c r="G28" s="62">
        <v>322</v>
      </c>
      <c r="H28" s="65">
        <v>129</v>
      </c>
      <c r="I28" s="63"/>
      <c r="J28" s="64">
        <v>10836</v>
      </c>
      <c r="K28" s="54">
        <f t="shared" si="0"/>
        <v>100</v>
      </c>
      <c r="L28" s="55">
        <v>371</v>
      </c>
      <c r="M28" s="56">
        <v>9</v>
      </c>
      <c r="N28" s="56"/>
      <c r="O28" s="74" t="e">
        <f t="shared" si="1"/>
        <v>#DIV/0!</v>
      </c>
      <c r="Q28" s="67"/>
      <c r="R28" s="75"/>
      <c r="S28" s="75" t="s">
        <v>53</v>
      </c>
    </row>
    <row r="29" spans="1:19" ht="22.5" customHeight="1">
      <c r="A29" s="78"/>
      <c r="B29" s="85" t="s">
        <v>54</v>
      </c>
      <c r="C29" s="61">
        <v>11014</v>
      </c>
      <c r="D29" s="62">
        <v>6611</v>
      </c>
      <c r="E29" s="63"/>
      <c r="F29" s="64">
        <v>466</v>
      </c>
      <c r="G29" s="62">
        <v>428</v>
      </c>
      <c r="H29" s="65">
        <v>125</v>
      </c>
      <c r="I29" s="63"/>
      <c r="J29" s="64">
        <v>11014</v>
      </c>
      <c r="K29" s="54">
        <f t="shared" si="0"/>
        <v>100</v>
      </c>
      <c r="L29" s="55">
        <v>280</v>
      </c>
      <c r="M29" s="56">
        <v>14</v>
      </c>
      <c r="N29" s="56"/>
      <c r="O29" s="74" t="e">
        <f t="shared" si="1"/>
        <v>#DIV/0!</v>
      </c>
      <c r="Q29" s="67"/>
      <c r="R29" s="75"/>
      <c r="S29" s="75" t="s">
        <v>55</v>
      </c>
    </row>
    <row r="30" spans="1:19" ht="22.5" customHeight="1">
      <c r="A30" s="78"/>
      <c r="B30" s="85" t="s">
        <v>56</v>
      </c>
      <c r="C30" s="61">
        <v>8442</v>
      </c>
      <c r="D30" s="62">
        <v>4821</v>
      </c>
      <c r="E30" s="63"/>
      <c r="F30" s="64">
        <v>324</v>
      </c>
      <c r="G30" s="62">
        <v>280</v>
      </c>
      <c r="H30" s="65">
        <v>60</v>
      </c>
      <c r="I30" s="63"/>
      <c r="J30" s="64">
        <v>8442</v>
      </c>
      <c r="K30" s="54">
        <f t="shared" si="0"/>
        <v>100</v>
      </c>
      <c r="L30" s="55">
        <v>451</v>
      </c>
      <c r="M30" s="56">
        <v>6</v>
      </c>
      <c r="N30" s="56"/>
      <c r="O30" s="74" t="e">
        <f t="shared" si="1"/>
        <v>#DIV/0!</v>
      </c>
      <c r="Q30" s="67"/>
      <c r="R30" s="75"/>
      <c r="S30" s="75" t="s">
        <v>57</v>
      </c>
    </row>
    <row r="31" spans="1:19" ht="22.5" customHeight="1">
      <c r="A31" s="78"/>
      <c r="B31" s="85" t="s">
        <v>58</v>
      </c>
      <c r="C31" s="61">
        <v>18233</v>
      </c>
      <c r="D31" s="62">
        <v>11709</v>
      </c>
      <c r="E31" s="63"/>
      <c r="F31" s="64">
        <v>539</v>
      </c>
      <c r="G31" s="62">
        <v>490</v>
      </c>
      <c r="H31" s="65">
        <v>224</v>
      </c>
      <c r="I31" s="63"/>
      <c r="J31" s="64">
        <v>18233</v>
      </c>
      <c r="K31" s="54">
        <f t="shared" si="0"/>
        <v>100</v>
      </c>
      <c r="L31" s="55">
        <v>340</v>
      </c>
      <c r="M31" s="56">
        <v>5</v>
      </c>
      <c r="N31" s="56"/>
      <c r="O31" s="74" t="e">
        <f t="shared" si="1"/>
        <v>#DIV/0!</v>
      </c>
      <c r="Q31" s="67"/>
      <c r="R31" s="75"/>
      <c r="S31" s="75" t="s">
        <v>59</v>
      </c>
    </row>
    <row r="32" spans="1:19" ht="22.5" customHeight="1">
      <c r="A32" s="78"/>
      <c r="B32" s="86" t="s">
        <v>60</v>
      </c>
      <c r="C32" s="61">
        <v>11154</v>
      </c>
      <c r="D32" s="62">
        <v>7478</v>
      </c>
      <c r="E32" s="63"/>
      <c r="F32" s="64">
        <v>569</v>
      </c>
      <c r="G32" s="62">
        <v>464</v>
      </c>
      <c r="H32" s="65">
        <v>266</v>
      </c>
      <c r="I32" s="63"/>
      <c r="J32" s="64">
        <v>11154</v>
      </c>
      <c r="K32" s="54">
        <f t="shared" si="0"/>
        <v>100</v>
      </c>
      <c r="L32" s="55">
        <v>68</v>
      </c>
      <c r="M32" s="56">
        <v>5</v>
      </c>
      <c r="N32" s="56"/>
      <c r="O32" s="74" t="e">
        <f t="shared" si="1"/>
        <v>#DIV/0!</v>
      </c>
      <c r="Q32" s="67"/>
      <c r="R32" s="75"/>
      <c r="S32" s="75" t="s">
        <v>61</v>
      </c>
    </row>
    <row r="33" spans="1:19" ht="22.5" customHeight="1">
      <c r="A33" s="78"/>
      <c r="B33" s="85" t="s">
        <v>62</v>
      </c>
      <c r="C33" s="61">
        <v>9100</v>
      </c>
      <c r="D33" s="62">
        <v>5663</v>
      </c>
      <c r="E33" s="63"/>
      <c r="F33" s="64">
        <v>325</v>
      </c>
      <c r="G33" s="62">
        <v>291</v>
      </c>
      <c r="H33" s="65">
        <v>109</v>
      </c>
      <c r="I33" s="63"/>
      <c r="J33" s="64">
        <v>9100</v>
      </c>
      <c r="K33" s="54">
        <f t="shared" si="0"/>
        <v>100</v>
      </c>
      <c r="L33" s="55">
        <v>326</v>
      </c>
      <c r="M33" s="56">
        <v>6</v>
      </c>
      <c r="N33" s="56"/>
      <c r="O33" s="74" t="e">
        <f t="shared" si="1"/>
        <v>#DIV/0!</v>
      </c>
      <c r="Q33" s="67"/>
      <c r="R33" s="75"/>
      <c r="S33" s="75" t="s">
        <v>63</v>
      </c>
    </row>
    <row r="34" spans="1:19" ht="22.5" customHeight="1">
      <c r="A34" s="78"/>
      <c r="B34" s="85" t="s">
        <v>64</v>
      </c>
      <c r="C34" s="61">
        <v>13088</v>
      </c>
      <c r="D34" s="62">
        <v>8466</v>
      </c>
      <c r="E34" s="63"/>
      <c r="F34" s="64">
        <v>486</v>
      </c>
      <c r="G34" s="62">
        <v>418</v>
      </c>
      <c r="H34" s="65">
        <v>158</v>
      </c>
      <c r="I34" s="63"/>
      <c r="J34" s="64">
        <v>13088</v>
      </c>
      <c r="K34" s="54">
        <f t="shared" si="0"/>
        <v>100</v>
      </c>
      <c r="L34" s="55">
        <v>306</v>
      </c>
      <c r="M34" s="56">
        <v>6</v>
      </c>
      <c r="N34" s="56"/>
      <c r="O34" s="74" t="e">
        <f t="shared" si="1"/>
        <v>#DIV/0!</v>
      </c>
      <c r="Q34" s="67"/>
      <c r="R34" s="75"/>
      <c r="S34" s="75" t="s">
        <v>65</v>
      </c>
    </row>
    <row r="35" spans="1:19" ht="22.5" customHeight="1">
      <c r="A35" s="78"/>
      <c r="B35" s="86" t="s">
        <v>66</v>
      </c>
      <c r="C35" s="61">
        <v>10458</v>
      </c>
      <c r="D35" s="62">
        <v>7399</v>
      </c>
      <c r="E35" s="63"/>
      <c r="F35" s="64">
        <v>319</v>
      </c>
      <c r="G35" s="62">
        <v>278</v>
      </c>
      <c r="H35" s="65">
        <v>137</v>
      </c>
      <c r="I35" s="63"/>
      <c r="J35" s="64">
        <v>10458</v>
      </c>
      <c r="K35" s="54">
        <f t="shared" si="0"/>
        <v>100</v>
      </c>
      <c r="L35" s="55">
        <v>87</v>
      </c>
      <c r="M35" s="56">
        <v>3</v>
      </c>
      <c r="N35" s="56"/>
      <c r="O35" s="74" t="e">
        <f t="shared" si="1"/>
        <v>#DIV/0!</v>
      </c>
      <c r="Q35" s="67"/>
      <c r="R35" s="75"/>
      <c r="S35" s="75" t="s">
        <v>67</v>
      </c>
    </row>
    <row r="36" spans="1:19" ht="22.5" customHeight="1">
      <c r="A36" s="78"/>
      <c r="B36" s="85" t="s">
        <v>68</v>
      </c>
      <c r="C36" s="61">
        <v>17222</v>
      </c>
      <c r="D36" s="62">
        <v>9926</v>
      </c>
      <c r="E36" s="63"/>
      <c r="F36" s="64">
        <v>693</v>
      </c>
      <c r="G36" s="62">
        <v>623</v>
      </c>
      <c r="H36" s="65">
        <v>224</v>
      </c>
      <c r="I36" s="63"/>
      <c r="J36" s="64">
        <v>17222</v>
      </c>
      <c r="K36" s="54">
        <f t="shared" si="0"/>
        <v>100</v>
      </c>
      <c r="L36" s="55">
        <v>265</v>
      </c>
      <c r="M36" s="56">
        <v>10</v>
      </c>
      <c r="N36" s="56"/>
      <c r="O36" s="74" t="e">
        <f t="shared" si="1"/>
        <v>#DIV/0!</v>
      </c>
      <c r="Q36" s="67"/>
      <c r="R36" s="75"/>
      <c r="S36" s="75" t="s">
        <v>69</v>
      </c>
    </row>
    <row r="37" spans="1:19" ht="22.5" customHeight="1">
      <c r="A37" s="78"/>
      <c r="B37" s="86" t="s">
        <v>70</v>
      </c>
      <c r="C37" s="61">
        <v>10897</v>
      </c>
      <c r="D37" s="62">
        <v>7248</v>
      </c>
      <c r="E37" s="63"/>
      <c r="F37" s="64">
        <v>350</v>
      </c>
      <c r="G37" s="62">
        <v>301</v>
      </c>
      <c r="H37" s="65">
        <v>108</v>
      </c>
      <c r="I37" s="63"/>
      <c r="J37" s="64">
        <v>10897</v>
      </c>
      <c r="K37" s="54">
        <f t="shared" si="0"/>
        <v>100</v>
      </c>
      <c r="L37" s="55">
        <v>66</v>
      </c>
      <c r="M37" s="56">
        <v>6</v>
      </c>
      <c r="N37" s="56"/>
      <c r="O37" s="74" t="e">
        <f t="shared" si="1"/>
        <v>#DIV/0!</v>
      </c>
      <c r="Q37" s="67"/>
      <c r="R37" s="75"/>
      <c r="S37" s="75" t="s">
        <v>71</v>
      </c>
    </row>
    <row r="38" spans="1:19" ht="22.5" customHeight="1">
      <c r="A38" s="78"/>
      <c r="B38" s="85" t="s">
        <v>72</v>
      </c>
      <c r="C38" s="61">
        <v>10708</v>
      </c>
      <c r="D38" s="62">
        <v>6934</v>
      </c>
      <c r="E38" s="63"/>
      <c r="F38" s="64">
        <v>390</v>
      </c>
      <c r="G38" s="62">
        <v>340</v>
      </c>
      <c r="H38" s="65">
        <v>144</v>
      </c>
      <c r="I38" s="63"/>
      <c r="J38" s="64">
        <v>10708</v>
      </c>
      <c r="K38" s="54">
        <f t="shared" si="0"/>
        <v>100</v>
      </c>
      <c r="L38" s="55">
        <v>3</v>
      </c>
      <c r="M38" s="56">
        <v>3</v>
      </c>
      <c r="N38" s="56"/>
      <c r="O38" s="74" t="e">
        <f t="shared" si="1"/>
        <v>#DIV/0!</v>
      </c>
      <c r="Q38" s="67"/>
      <c r="R38" s="75"/>
      <c r="S38" s="75" t="s">
        <v>73</v>
      </c>
    </row>
    <row r="39" spans="1:19" ht="22.5" customHeight="1">
      <c r="A39" s="78"/>
      <c r="B39" s="85" t="s">
        <v>74</v>
      </c>
      <c r="C39" s="61">
        <v>11881</v>
      </c>
      <c r="D39" s="62">
        <v>7908</v>
      </c>
      <c r="E39" s="63"/>
      <c r="F39" s="64">
        <v>430</v>
      </c>
      <c r="G39" s="62">
        <v>390</v>
      </c>
      <c r="H39" s="65"/>
      <c r="I39" s="63"/>
      <c r="J39" s="64">
        <v>11881</v>
      </c>
      <c r="K39" s="54">
        <f t="shared" si="0"/>
        <v>100</v>
      </c>
      <c r="L39" s="55">
        <v>263</v>
      </c>
      <c r="M39" s="56">
        <v>10</v>
      </c>
      <c r="N39" s="56"/>
      <c r="O39" s="74" t="e">
        <f t="shared" si="1"/>
        <v>#DIV/0!</v>
      </c>
      <c r="Q39" s="67"/>
      <c r="R39" s="75"/>
      <c r="S39" s="75" t="s">
        <v>75</v>
      </c>
    </row>
    <row r="40" spans="1:19" ht="22.5" customHeight="1">
      <c r="A40" s="78"/>
      <c r="B40" s="85" t="s">
        <v>76</v>
      </c>
      <c r="C40" s="61">
        <v>23404</v>
      </c>
      <c r="D40" s="62">
        <v>13518</v>
      </c>
      <c r="E40" s="63"/>
      <c r="F40" s="64">
        <v>739</v>
      </c>
      <c r="G40" s="62">
        <v>670</v>
      </c>
      <c r="H40" s="65"/>
      <c r="I40" s="63"/>
      <c r="J40" s="64">
        <v>23404</v>
      </c>
      <c r="K40" s="54">
        <f t="shared" si="0"/>
        <v>100</v>
      </c>
      <c r="L40" s="55">
        <v>324</v>
      </c>
      <c r="M40" s="56">
        <v>9</v>
      </c>
      <c r="N40" s="56"/>
      <c r="O40" s="74" t="e">
        <f t="shared" si="1"/>
        <v>#DIV/0!</v>
      </c>
      <c r="Q40" s="67"/>
      <c r="R40" s="75"/>
      <c r="S40" s="75" t="s">
        <v>77</v>
      </c>
    </row>
    <row r="41" spans="1:19" ht="22.5" customHeight="1">
      <c r="A41" s="78"/>
      <c r="B41" s="85" t="s">
        <v>78</v>
      </c>
      <c r="C41" s="61">
        <v>6210</v>
      </c>
      <c r="D41" s="62">
        <v>3567</v>
      </c>
      <c r="E41" s="63"/>
      <c r="F41" s="64">
        <v>313</v>
      </c>
      <c r="G41" s="62">
        <v>283</v>
      </c>
      <c r="H41" s="65">
        <v>126</v>
      </c>
      <c r="I41" s="63"/>
      <c r="J41" s="64">
        <v>6210</v>
      </c>
      <c r="K41" s="54">
        <f t="shared" si="0"/>
        <v>100</v>
      </c>
      <c r="L41" s="55">
        <v>69</v>
      </c>
      <c r="M41" s="56">
        <v>2</v>
      </c>
      <c r="N41" s="56"/>
      <c r="O41" s="74" t="e">
        <f t="shared" si="1"/>
        <v>#DIV/0!</v>
      </c>
      <c r="Q41" s="67"/>
      <c r="R41" s="75"/>
      <c r="S41" s="75" t="s">
        <v>74</v>
      </c>
    </row>
    <row r="42" spans="1:19" ht="22.5" customHeight="1">
      <c r="A42" s="80"/>
      <c r="B42" s="86" t="s">
        <v>79</v>
      </c>
      <c r="C42" s="61">
        <v>7849</v>
      </c>
      <c r="D42" s="62">
        <v>4150</v>
      </c>
      <c r="E42" s="63"/>
      <c r="F42" s="64">
        <v>355</v>
      </c>
      <c r="G42" s="62">
        <v>323</v>
      </c>
      <c r="H42" s="65">
        <v>101</v>
      </c>
      <c r="I42" s="63"/>
      <c r="J42" s="64">
        <v>7849</v>
      </c>
      <c r="K42" s="54">
        <f t="shared" si="0"/>
        <v>100</v>
      </c>
      <c r="L42" s="55">
        <v>0</v>
      </c>
      <c r="M42" s="56">
        <v>8</v>
      </c>
      <c r="N42" s="56"/>
      <c r="O42" s="74" t="e">
        <f t="shared" si="1"/>
        <v>#DIV/0!</v>
      </c>
      <c r="Q42" s="67"/>
      <c r="R42" s="75"/>
      <c r="S42" s="75" t="s">
        <v>80</v>
      </c>
    </row>
    <row r="43" spans="1:19" ht="22.5" customHeight="1">
      <c r="A43" s="70" t="s">
        <v>81</v>
      </c>
      <c r="B43" s="84"/>
      <c r="C43" s="61">
        <v>162561</v>
      </c>
      <c r="D43" s="62">
        <v>60762</v>
      </c>
      <c r="E43" s="63">
        <v>1162</v>
      </c>
      <c r="F43" s="64">
        <v>5129</v>
      </c>
      <c r="G43" s="62">
        <v>4521</v>
      </c>
      <c r="H43" s="65">
        <v>2301</v>
      </c>
      <c r="I43" s="63">
        <v>10</v>
      </c>
      <c r="J43" s="64">
        <v>77868</v>
      </c>
      <c r="K43" s="54">
        <f t="shared" si="0"/>
        <v>47.900788011884771</v>
      </c>
      <c r="L43" s="55">
        <v>2340</v>
      </c>
      <c r="M43" s="56">
        <v>82</v>
      </c>
      <c r="N43" s="56">
        <v>10</v>
      </c>
      <c r="O43" s="74" t="e">
        <f t="shared" si="1"/>
        <v>#DIV/0!</v>
      </c>
      <c r="Q43" s="67"/>
      <c r="R43" s="75"/>
      <c r="S43" s="75" t="s">
        <v>82</v>
      </c>
    </row>
    <row r="44" spans="1:19" ht="22.5" customHeight="1">
      <c r="A44" s="70" t="s">
        <v>83</v>
      </c>
      <c r="B44" s="84"/>
      <c r="C44" s="61">
        <v>58449</v>
      </c>
      <c r="D44" s="62">
        <v>23500</v>
      </c>
      <c r="E44" s="63">
        <v>11</v>
      </c>
      <c r="F44" s="64">
        <v>2348</v>
      </c>
      <c r="G44" s="62">
        <v>2162</v>
      </c>
      <c r="H44" s="65">
        <v>749</v>
      </c>
      <c r="I44" s="63">
        <v>0</v>
      </c>
      <c r="J44" s="64">
        <v>54614</v>
      </c>
      <c r="K44" s="54">
        <f t="shared" si="0"/>
        <v>93.438724357987297</v>
      </c>
      <c r="L44" s="55">
        <v>1871</v>
      </c>
      <c r="M44" s="56">
        <v>61</v>
      </c>
      <c r="N44" s="56">
        <v>7</v>
      </c>
      <c r="O44" s="69" t="e">
        <f t="shared" si="1"/>
        <v>#DIV/0!</v>
      </c>
      <c r="Q44" s="67"/>
      <c r="R44" s="75"/>
      <c r="S44" s="75" t="s">
        <v>84</v>
      </c>
    </row>
    <row r="45" spans="1:19" ht="22.5" customHeight="1">
      <c r="A45" s="70" t="s">
        <v>85</v>
      </c>
      <c r="B45" s="84"/>
      <c r="C45" s="61">
        <v>200803</v>
      </c>
      <c r="D45" s="62">
        <v>49249</v>
      </c>
      <c r="E45" s="63">
        <v>962</v>
      </c>
      <c r="F45" s="64">
        <v>6505</v>
      </c>
      <c r="G45" s="62">
        <v>5079</v>
      </c>
      <c r="H45" s="65">
        <v>1501</v>
      </c>
      <c r="I45" s="63">
        <v>199</v>
      </c>
      <c r="J45" s="64">
        <v>116622</v>
      </c>
      <c r="K45" s="54">
        <f t="shared" si="0"/>
        <v>58.077817562486608</v>
      </c>
      <c r="L45" s="55">
        <v>4878</v>
      </c>
      <c r="M45" s="56">
        <v>58</v>
      </c>
      <c r="N45" s="56">
        <v>11</v>
      </c>
      <c r="O45" s="66">
        <f>(C45+C46)/Q45</f>
        <v>4.8795892530595024</v>
      </c>
      <c r="Q45" s="67">
        <v>49763</v>
      </c>
      <c r="R45" s="59" t="s">
        <v>85</v>
      </c>
      <c r="S45" s="59"/>
    </row>
    <row r="46" spans="1:19" ht="22.5" customHeight="1">
      <c r="A46" s="72"/>
      <c r="B46" s="87" t="s">
        <v>86</v>
      </c>
      <c r="C46" s="61">
        <v>42020</v>
      </c>
      <c r="D46" s="62">
        <v>5965</v>
      </c>
      <c r="E46" s="63">
        <v>29</v>
      </c>
      <c r="F46" s="64">
        <v>756</v>
      </c>
      <c r="G46" s="62">
        <v>22</v>
      </c>
      <c r="H46" s="65">
        <v>22</v>
      </c>
      <c r="I46" s="63">
        <v>0</v>
      </c>
      <c r="J46" s="64">
        <v>37099</v>
      </c>
      <c r="K46" s="54">
        <f t="shared" si="0"/>
        <v>88.288910042836747</v>
      </c>
      <c r="L46" s="55">
        <v>298</v>
      </c>
      <c r="M46" s="56">
        <v>11</v>
      </c>
      <c r="N46" s="56">
        <v>2</v>
      </c>
      <c r="O46" s="69" t="e">
        <f>C46/Q46</f>
        <v>#DIV/0!</v>
      </c>
      <c r="Q46" s="67"/>
      <c r="R46" s="75"/>
      <c r="S46" s="88" t="s">
        <v>86</v>
      </c>
    </row>
    <row r="47" spans="1:19" ht="22.5" customHeight="1">
      <c r="A47" s="60" t="s">
        <v>87</v>
      </c>
      <c r="B47" s="81"/>
      <c r="C47" s="61">
        <v>192659</v>
      </c>
      <c r="D47" s="62">
        <v>55984</v>
      </c>
      <c r="E47" s="63">
        <v>273</v>
      </c>
      <c r="F47" s="64">
        <v>8052</v>
      </c>
      <c r="G47" s="62">
        <v>7683</v>
      </c>
      <c r="H47" s="65">
        <v>2382</v>
      </c>
      <c r="I47" s="63"/>
      <c r="J47" s="64">
        <v>98559</v>
      </c>
      <c r="K47" s="54">
        <f t="shared" si="0"/>
        <v>51.157225979580502</v>
      </c>
      <c r="L47" s="55">
        <v>3116</v>
      </c>
      <c r="M47" s="56">
        <v>72</v>
      </c>
      <c r="N47" s="56">
        <v>10</v>
      </c>
      <c r="O47" s="57">
        <f>C47/Q47</f>
        <v>3.8020800442058729</v>
      </c>
      <c r="Q47" s="83">
        <v>50672</v>
      </c>
      <c r="R47" s="68" t="s">
        <v>87</v>
      </c>
      <c r="S47" s="68"/>
    </row>
    <row r="48" spans="1:19" ht="22.5" customHeight="1">
      <c r="A48" s="60" t="s">
        <v>88</v>
      </c>
      <c r="B48" s="81"/>
      <c r="C48" s="61">
        <v>120000</v>
      </c>
      <c r="D48" s="62">
        <v>30623</v>
      </c>
      <c r="E48" s="63">
        <v>235</v>
      </c>
      <c r="F48" s="64">
        <v>5580</v>
      </c>
      <c r="G48" s="62">
        <v>5232</v>
      </c>
      <c r="H48" s="65">
        <v>1193</v>
      </c>
      <c r="I48" s="63">
        <v>0</v>
      </c>
      <c r="J48" s="64">
        <v>59342</v>
      </c>
      <c r="K48" s="54">
        <f t="shared" si="0"/>
        <v>49.451666666666668</v>
      </c>
      <c r="L48" s="55">
        <v>277</v>
      </c>
      <c r="M48" s="56">
        <v>67</v>
      </c>
      <c r="N48" s="56">
        <v>13</v>
      </c>
      <c r="O48" s="57">
        <f>C48/Q48</f>
        <v>2.8002053483922156</v>
      </c>
      <c r="Q48" s="83">
        <v>42854</v>
      </c>
      <c r="R48" s="68" t="s">
        <v>88</v>
      </c>
      <c r="S48" s="68"/>
    </row>
    <row r="49" spans="1:20" ht="22.5" customHeight="1">
      <c r="A49" s="89" t="s">
        <v>89</v>
      </c>
      <c r="B49" s="90"/>
      <c r="C49" s="61">
        <v>295610</v>
      </c>
      <c r="D49" s="62">
        <v>96228</v>
      </c>
      <c r="E49" s="63">
        <v>922</v>
      </c>
      <c r="F49" s="64">
        <v>11058</v>
      </c>
      <c r="G49" s="62">
        <v>3788</v>
      </c>
      <c r="H49" s="65">
        <v>345</v>
      </c>
      <c r="I49" s="63">
        <v>1</v>
      </c>
      <c r="J49" s="64">
        <v>206870</v>
      </c>
      <c r="K49" s="54">
        <f t="shared" si="0"/>
        <v>69.980717837691557</v>
      </c>
      <c r="L49" s="55">
        <v>10447</v>
      </c>
      <c r="M49" s="56">
        <v>270</v>
      </c>
      <c r="N49" s="56">
        <v>27</v>
      </c>
      <c r="O49" s="66">
        <f>(C49+C50)/Q49</f>
        <v>5.6802880760427445</v>
      </c>
      <c r="Q49" s="67">
        <v>68593</v>
      </c>
      <c r="R49" s="68" t="s">
        <v>89</v>
      </c>
      <c r="S49" s="68"/>
    </row>
    <row r="50" spans="1:20" ht="22.5" customHeight="1">
      <c r="A50" s="89" t="s">
        <v>90</v>
      </c>
      <c r="B50" s="71"/>
      <c r="C50" s="61">
        <v>94018</v>
      </c>
      <c r="D50" s="62">
        <v>27108</v>
      </c>
      <c r="E50" s="63"/>
      <c r="F50" s="64">
        <v>2842</v>
      </c>
      <c r="G50" s="62">
        <v>1369</v>
      </c>
      <c r="H50" s="65">
        <v>431</v>
      </c>
      <c r="I50" s="63"/>
      <c r="J50" s="64">
        <v>74688</v>
      </c>
      <c r="K50" s="54">
        <f t="shared" si="0"/>
        <v>79.440107213512306</v>
      </c>
      <c r="L50" s="55">
        <v>2599</v>
      </c>
      <c r="M50" s="56">
        <v>14</v>
      </c>
      <c r="N50" s="56">
        <v>6</v>
      </c>
      <c r="O50" s="69" t="e">
        <f>C50/Q50</f>
        <v>#DIV/0!</v>
      </c>
      <c r="Q50" s="67"/>
      <c r="R50" s="68" t="s">
        <v>90</v>
      </c>
      <c r="S50" s="68"/>
    </row>
    <row r="51" spans="1:20" ht="22.5" customHeight="1">
      <c r="A51" s="70" t="s">
        <v>91</v>
      </c>
      <c r="B51" s="84"/>
      <c r="C51" s="61">
        <v>160658</v>
      </c>
      <c r="D51" s="62">
        <v>43856</v>
      </c>
      <c r="E51" s="63">
        <v>613</v>
      </c>
      <c r="F51" s="64">
        <v>5774</v>
      </c>
      <c r="G51" s="62">
        <v>5474</v>
      </c>
      <c r="H51" s="65">
        <v>1640</v>
      </c>
      <c r="I51" s="63">
        <v>41</v>
      </c>
      <c r="J51" s="64">
        <v>144110</v>
      </c>
      <c r="K51" s="54">
        <f t="shared" si="0"/>
        <v>89.699859328511494</v>
      </c>
      <c r="L51" s="55">
        <v>5660</v>
      </c>
      <c r="M51" s="56">
        <v>113</v>
      </c>
      <c r="N51" s="56">
        <v>17</v>
      </c>
      <c r="O51" s="66">
        <f>(C51+C52+C53)/Q51</f>
        <v>5.3750230982445331</v>
      </c>
      <c r="Q51" s="67">
        <v>32470</v>
      </c>
      <c r="R51" s="59" t="s">
        <v>91</v>
      </c>
      <c r="S51" s="59"/>
    </row>
    <row r="52" spans="1:20" ht="22.5" customHeight="1">
      <c r="A52" s="72"/>
      <c r="B52" s="86" t="s">
        <v>92</v>
      </c>
      <c r="C52" s="61">
        <v>6948</v>
      </c>
      <c r="D52" s="62">
        <v>5035</v>
      </c>
      <c r="E52" s="63">
        <v>1</v>
      </c>
      <c r="F52" s="64">
        <v>156</v>
      </c>
      <c r="G52" s="62">
        <v>129</v>
      </c>
      <c r="H52" s="65">
        <v>142</v>
      </c>
      <c r="I52" s="63">
        <v>0</v>
      </c>
      <c r="J52" s="64">
        <v>6948</v>
      </c>
      <c r="K52" s="54">
        <f t="shared" si="0"/>
        <v>100</v>
      </c>
      <c r="L52" s="55">
        <v>746</v>
      </c>
      <c r="M52" s="56">
        <v>9</v>
      </c>
      <c r="N52" s="56"/>
      <c r="O52" s="74" t="e">
        <f>C52/Q52</f>
        <v>#DIV/0!</v>
      </c>
      <c r="Q52" s="67"/>
      <c r="R52" s="75"/>
      <c r="S52" s="88" t="s">
        <v>92</v>
      </c>
    </row>
    <row r="53" spans="1:20" ht="22.5" customHeight="1">
      <c r="A53" s="72"/>
      <c r="B53" s="87" t="s">
        <v>93</v>
      </c>
      <c r="C53" s="61">
        <v>6921</v>
      </c>
      <c r="D53" s="62">
        <v>4655</v>
      </c>
      <c r="E53" s="63">
        <v>3</v>
      </c>
      <c r="F53" s="64">
        <v>192</v>
      </c>
      <c r="G53" s="62">
        <v>151</v>
      </c>
      <c r="H53" s="65">
        <v>157</v>
      </c>
      <c r="I53" s="63">
        <v>0</v>
      </c>
      <c r="J53" s="64">
        <v>6921</v>
      </c>
      <c r="K53" s="54">
        <f t="shared" si="0"/>
        <v>100</v>
      </c>
      <c r="L53" s="55">
        <v>409</v>
      </c>
      <c r="M53" s="56">
        <v>10</v>
      </c>
      <c r="N53" s="56"/>
      <c r="O53" s="69" t="e">
        <f>C53/Q53</f>
        <v>#DIV/0!</v>
      </c>
      <c r="Q53" s="67"/>
      <c r="R53" s="75"/>
      <c r="S53" s="88" t="s">
        <v>93</v>
      </c>
    </row>
    <row r="54" spans="1:20" ht="22.5" customHeight="1">
      <c r="A54" s="70" t="s">
        <v>94</v>
      </c>
      <c r="B54" s="91"/>
      <c r="C54" s="61">
        <v>200147</v>
      </c>
      <c r="D54" s="62">
        <v>43909</v>
      </c>
      <c r="E54" s="63"/>
      <c r="F54" s="64">
        <v>6293</v>
      </c>
      <c r="G54" s="62">
        <v>5494</v>
      </c>
      <c r="H54" s="65">
        <v>1734</v>
      </c>
      <c r="I54" s="63"/>
      <c r="J54" s="64">
        <v>84301</v>
      </c>
      <c r="K54" s="54">
        <f t="shared" si="0"/>
        <v>42.119542136529653</v>
      </c>
      <c r="L54" s="55">
        <v>594</v>
      </c>
      <c r="M54" s="56">
        <v>53</v>
      </c>
      <c r="N54" s="56">
        <v>12</v>
      </c>
      <c r="O54" s="66">
        <f>(C54+C55+C56+C57)/Q54</f>
        <v>5.3482783683110746</v>
      </c>
      <c r="Q54" s="67">
        <v>44028</v>
      </c>
      <c r="R54" s="59" t="s">
        <v>94</v>
      </c>
      <c r="S54" s="59"/>
    </row>
    <row r="55" spans="1:20" ht="22.5" customHeight="1">
      <c r="A55" s="78"/>
      <c r="B55" s="92" t="s">
        <v>95</v>
      </c>
      <c r="C55" s="61">
        <v>7367</v>
      </c>
      <c r="D55" s="62">
        <v>4711</v>
      </c>
      <c r="E55" s="63"/>
      <c r="F55" s="64">
        <v>196</v>
      </c>
      <c r="G55" s="62">
        <v>144</v>
      </c>
      <c r="H55" s="65">
        <v>54</v>
      </c>
      <c r="I55" s="63"/>
      <c r="J55" s="64">
        <v>6508</v>
      </c>
      <c r="K55" s="54">
        <f t="shared" si="0"/>
        <v>88.339894122437897</v>
      </c>
      <c r="L55" s="55">
        <v>2</v>
      </c>
      <c r="M55" s="56">
        <v>3</v>
      </c>
      <c r="N55" s="56"/>
      <c r="O55" s="74" t="e">
        <f>C55/Q55</f>
        <v>#DIV/0!</v>
      </c>
      <c r="Q55" s="67"/>
      <c r="R55" s="75"/>
      <c r="S55" s="88" t="s">
        <v>95</v>
      </c>
    </row>
    <row r="56" spans="1:20" ht="22.5" customHeight="1">
      <c r="A56" s="78"/>
      <c r="B56" s="93" t="s">
        <v>96</v>
      </c>
      <c r="C56" s="61">
        <v>6317</v>
      </c>
      <c r="D56" s="62">
        <v>4148</v>
      </c>
      <c r="E56" s="63"/>
      <c r="F56" s="64">
        <v>189</v>
      </c>
      <c r="G56" s="62">
        <v>127</v>
      </c>
      <c r="H56" s="65">
        <v>51</v>
      </c>
      <c r="I56" s="63"/>
      <c r="J56" s="64">
        <v>5304</v>
      </c>
      <c r="K56" s="54">
        <f t="shared" si="0"/>
        <v>83.963906917840745</v>
      </c>
      <c r="L56" s="55">
        <v>0</v>
      </c>
      <c r="M56" s="56">
        <v>3</v>
      </c>
      <c r="N56" s="56"/>
      <c r="O56" s="74" t="e">
        <f>(C56+C57)/Q56</f>
        <v>#DIV/0!</v>
      </c>
      <c r="Q56" s="67"/>
      <c r="R56" s="75"/>
      <c r="S56" s="88" t="s">
        <v>96</v>
      </c>
    </row>
    <row r="57" spans="1:20" ht="22.5" customHeight="1">
      <c r="A57" s="80"/>
      <c r="B57" s="93" t="s">
        <v>97</v>
      </c>
      <c r="C57" s="61">
        <v>21643</v>
      </c>
      <c r="D57" s="62">
        <v>7560</v>
      </c>
      <c r="E57" s="63"/>
      <c r="F57" s="64">
        <v>588</v>
      </c>
      <c r="G57" s="62">
        <v>517</v>
      </c>
      <c r="H57" s="65">
        <v>224</v>
      </c>
      <c r="I57" s="63"/>
      <c r="J57" s="64">
        <v>11146</v>
      </c>
      <c r="K57" s="54">
        <f t="shared" si="0"/>
        <v>51.499330037425494</v>
      </c>
      <c r="L57" s="55">
        <v>3</v>
      </c>
      <c r="M57" s="56">
        <v>5</v>
      </c>
      <c r="N57" s="56">
        <v>1</v>
      </c>
      <c r="O57" s="69" t="e">
        <f>C57/Q57</f>
        <v>#DIV/0!</v>
      </c>
      <c r="Q57" s="67"/>
      <c r="R57" s="75"/>
      <c r="S57" s="75" t="s">
        <v>97</v>
      </c>
    </row>
    <row r="58" spans="1:20" ht="22.5" customHeight="1">
      <c r="A58" s="47" t="s">
        <v>98</v>
      </c>
      <c r="B58" s="91"/>
      <c r="C58" s="61">
        <v>128747</v>
      </c>
      <c r="D58" s="62">
        <v>28860</v>
      </c>
      <c r="E58" s="63">
        <v>222</v>
      </c>
      <c r="F58" s="64">
        <v>5259</v>
      </c>
      <c r="G58" s="62">
        <v>3333</v>
      </c>
      <c r="H58" s="65">
        <v>1162</v>
      </c>
      <c r="I58" s="63">
        <v>10</v>
      </c>
      <c r="J58" s="64">
        <v>101759</v>
      </c>
      <c r="K58" s="54">
        <f t="shared" si="0"/>
        <v>79.037958166015514</v>
      </c>
      <c r="L58" s="55">
        <v>633</v>
      </c>
      <c r="M58" s="56">
        <v>60</v>
      </c>
      <c r="N58" s="56">
        <v>12</v>
      </c>
      <c r="O58" s="57">
        <f>C58/Q58</f>
        <v>4.5791364347702377</v>
      </c>
      <c r="Q58" s="83">
        <v>28116</v>
      </c>
      <c r="R58" s="59" t="s">
        <v>99</v>
      </c>
      <c r="S58" s="59"/>
    </row>
    <row r="59" spans="1:20" ht="22.5" customHeight="1">
      <c r="A59" s="47" t="s">
        <v>100</v>
      </c>
      <c r="B59" s="91"/>
      <c r="C59" s="94">
        <v>119455</v>
      </c>
      <c r="D59" s="62">
        <v>31197</v>
      </c>
      <c r="E59" s="63">
        <v>375</v>
      </c>
      <c r="F59" s="64">
        <v>3412</v>
      </c>
      <c r="G59" s="62">
        <v>2837</v>
      </c>
      <c r="H59" s="65">
        <v>640</v>
      </c>
      <c r="I59" s="63">
        <v>0</v>
      </c>
      <c r="J59" s="64">
        <v>78840</v>
      </c>
      <c r="K59" s="54">
        <f t="shared" si="0"/>
        <v>65.999748859403113</v>
      </c>
      <c r="L59" s="55">
        <v>2174</v>
      </c>
      <c r="M59" s="56">
        <v>43</v>
      </c>
      <c r="N59" s="56">
        <v>10</v>
      </c>
      <c r="O59" s="57">
        <f>C59/Q59</f>
        <v>5.5221431213017755</v>
      </c>
      <c r="Q59" s="83">
        <v>21632</v>
      </c>
      <c r="R59" s="59" t="s">
        <v>101</v>
      </c>
      <c r="S59" s="59"/>
    </row>
    <row r="60" spans="1:20" ht="22.5" customHeight="1">
      <c r="A60" s="47" t="s">
        <v>102</v>
      </c>
      <c r="B60" s="48"/>
      <c r="C60" s="61">
        <v>203826</v>
      </c>
      <c r="D60" s="62">
        <v>77600</v>
      </c>
      <c r="E60" s="63">
        <v>858</v>
      </c>
      <c r="F60" s="64">
        <v>4968</v>
      </c>
      <c r="G60" s="62">
        <v>4007</v>
      </c>
      <c r="H60" s="65">
        <v>1412</v>
      </c>
      <c r="I60" s="63">
        <v>0</v>
      </c>
      <c r="J60" s="64">
        <v>172205</v>
      </c>
      <c r="K60" s="54">
        <f t="shared" si="0"/>
        <v>84.486277511210545</v>
      </c>
      <c r="L60" s="55">
        <v>832</v>
      </c>
      <c r="M60" s="56">
        <v>118</v>
      </c>
      <c r="N60" s="56">
        <v>10</v>
      </c>
      <c r="O60" s="57">
        <f>C60/Q60</f>
        <v>3.6795017600866506</v>
      </c>
      <c r="Q60" s="83">
        <v>55395</v>
      </c>
      <c r="R60" s="59" t="s">
        <v>103</v>
      </c>
      <c r="S60" s="59"/>
      <c r="T60" s="95"/>
    </row>
    <row r="61" spans="1:20" ht="22.5" customHeight="1">
      <c r="A61" s="70" t="s">
        <v>104</v>
      </c>
      <c r="B61" s="48"/>
      <c r="C61" s="61">
        <v>352894</v>
      </c>
      <c r="D61" s="62">
        <v>82670</v>
      </c>
      <c r="E61" s="63">
        <v>3450</v>
      </c>
      <c r="F61" s="64">
        <v>15203</v>
      </c>
      <c r="G61" s="62">
        <v>13241</v>
      </c>
      <c r="H61" s="65">
        <v>3469</v>
      </c>
      <c r="I61" s="63">
        <v>208</v>
      </c>
      <c r="J61" s="64">
        <v>209782</v>
      </c>
      <c r="K61" s="54">
        <f t="shared" si="0"/>
        <v>59.446179305967227</v>
      </c>
      <c r="L61" s="55">
        <v>4721</v>
      </c>
      <c r="M61" s="56">
        <v>430</v>
      </c>
      <c r="N61" s="56">
        <v>21</v>
      </c>
      <c r="O61" s="66">
        <f>(C61+C62+C63+C64+C65+C66+C67+C68+C69)/Q61</f>
        <v>6.5707160723111713</v>
      </c>
      <c r="P61" s="96"/>
      <c r="Q61" s="67">
        <v>66767</v>
      </c>
      <c r="R61" s="59" t="s">
        <v>105</v>
      </c>
      <c r="S61" s="59"/>
      <c r="T61" s="97"/>
    </row>
    <row r="62" spans="1:20" ht="22.5" customHeight="1">
      <c r="A62" s="98"/>
      <c r="B62" s="99" t="s">
        <v>106</v>
      </c>
      <c r="C62" s="61">
        <v>12019</v>
      </c>
      <c r="D62" s="62">
        <v>5231</v>
      </c>
      <c r="E62" s="63">
        <v>11</v>
      </c>
      <c r="F62" s="64">
        <v>740</v>
      </c>
      <c r="G62" s="62">
        <v>643</v>
      </c>
      <c r="H62" s="65">
        <v>314</v>
      </c>
      <c r="I62" s="63">
        <v>0</v>
      </c>
      <c r="J62" s="64">
        <v>12019</v>
      </c>
      <c r="K62" s="54">
        <f t="shared" si="0"/>
        <v>100</v>
      </c>
      <c r="L62" s="55">
        <v>0</v>
      </c>
      <c r="M62" s="56">
        <v>10</v>
      </c>
      <c r="N62" s="56">
        <v>0</v>
      </c>
      <c r="O62" s="74" t="e">
        <f t="shared" ref="O62:O69" si="2">C62/Q62</f>
        <v>#DIV/0!</v>
      </c>
      <c r="P62" s="100"/>
      <c r="Q62" s="67"/>
      <c r="R62" s="101"/>
      <c r="S62" s="75" t="s">
        <v>107</v>
      </c>
      <c r="T62" s="97"/>
    </row>
    <row r="63" spans="1:20" ht="22.5" customHeight="1">
      <c r="A63" s="102"/>
      <c r="B63" s="87" t="s">
        <v>108</v>
      </c>
      <c r="C63" s="61">
        <v>7273</v>
      </c>
      <c r="D63" s="62">
        <v>3132</v>
      </c>
      <c r="E63" s="63">
        <v>4</v>
      </c>
      <c r="F63" s="64">
        <v>503</v>
      </c>
      <c r="G63" s="62">
        <v>449</v>
      </c>
      <c r="H63" s="65">
        <v>210</v>
      </c>
      <c r="I63" s="63">
        <v>0</v>
      </c>
      <c r="J63" s="64">
        <v>7273</v>
      </c>
      <c r="K63" s="54">
        <f t="shared" si="0"/>
        <v>100</v>
      </c>
      <c r="L63" s="55">
        <v>0</v>
      </c>
      <c r="M63" s="56">
        <v>8</v>
      </c>
      <c r="N63" s="56">
        <v>0</v>
      </c>
      <c r="O63" s="74" t="e">
        <f t="shared" si="2"/>
        <v>#DIV/0!</v>
      </c>
      <c r="P63" s="100"/>
      <c r="Q63" s="67"/>
      <c r="R63" s="101"/>
      <c r="S63" s="75" t="s">
        <v>109</v>
      </c>
      <c r="T63" s="97"/>
    </row>
    <row r="64" spans="1:20" ht="22.5" customHeight="1">
      <c r="A64" s="78"/>
      <c r="B64" s="87" t="s">
        <v>110</v>
      </c>
      <c r="C64" s="61">
        <v>8189</v>
      </c>
      <c r="D64" s="62">
        <v>3887</v>
      </c>
      <c r="E64" s="63">
        <v>2</v>
      </c>
      <c r="F64" s="64">
        <v>523</v>
      </c>
      <c r="G64" s="62">
        <v>472</v>
      </c>
      <c r="H64" s="65">
        <v>237</v>
      </c>
      <c r="I64" s="63">
        <v>1</v>
      </c>
      <c r="J64" s="64">
        <v>8189</v>
      </c>
      <c r="K64" s="54">
        <f t="shared" si="0"/>
        <v>100</v>
      </c>
      <c r="L64" s="55">
        <v>0</v>
      </c>
      <c r="M64" s="56">
        <v>7</v>
      </c>
      <c r="N64" s="56">
        <v>0</v>
      </c>
      <c r="O64" s="74" t="e">
        <f t="shared" si="2"/>
        <v>#DIV/0!</v>
      </c>
      <c r="P64" s="100"/>
      <c r="Q64" s="67"/>
      <c r="R64" s="75"/>
      <c r="S64" s="75" t="s">
        <v>111</v>
      </c>
      <c r="T64" s="97"/>
    </row>
    <row r="65" spans="1:20" ht="22.5" customHeight="1">
      <c r="A65" s="72"/>
      <c r="B65" s="87" t="s">
        <v>112</v>
      </c>
      <c r="C65" s="61">
        <v>8073</v>
      </c>
      <c r="D65" s="62">
        <v>3667</v>
      </c>
      <c r="E65" s="63">
        <v>0</v>
      </c>
      <c r="F65" s="64">
        <v>554</v>
      </c>
      <c r="G65" s="62">
        <v>499</v>
      </c>
      <c r="H65" s="65">
        <v>252</v>
      </c>
      <c r="I65" s="63">
        <v>0</v>
      </c>
      <c r="J65" s="64">
        <v>8073</v>
      </c>
      <c r="K65" s="54">
        <f t="shared" si="0"/>
        <v>100</v>
      </c>
      <c r="L65" s="55">
        <v>0</v>
      </c>
      <c r="M65" s="56">
        <v>9</v>
      </c>
      <c r="N65" s="56">
        <v>0</v>
      </c>
      <c r="O65" s="74" t="e">
        <f t="shared" si="2"/>
        <v>#DIV/0!</v>
      </c>
      <c r="P65" s="100"/>
      <c r="Q65" s="67"/>
      <c r="R65" s="75"/>
      <c r="S65" s="75" t="s">
        <v>113</v>
      </c>
      <c r="T65" s="97"/>
    </row>
    <row r="66" spans="1:20" ht="22.5" customHeight="1">
      <c r="A66" s="72"/>
      <c r="B66" s="87" t="s">
        <v>114</v>
      </c>
      <c r="C66" s="61">
        <v>8471</v>
      </c>
      <c r="D66" s="62">
        <v>4366</v>
      </c>
      <c r="E66" s="63">
        <v>5</v>
      </c>
      <c r="F66" s="64">
        <v>509</v>
      </c>
      <c r="G66" s="62">
        <v>481</v>
      </c>
      <c r="H66" s="65">
        <v>270</v>
      </c>
      <c r="I66" s="63">
        <v>0</v>
      </c>
      <c r="J66" s="64">
        <v>8471</v>
      </c>
      <c r="K66" s="54">
        <f t="shared" si="0"/>
        <v>100</v>
      </c>
      <c r="L66" s="55">
        <v>0</v>
      </c>
      <c r="M66" s="56">
        <v>9</v>
      </c>
      <c r="N66" s="56">
        <v>0</v>
      </c>
      <c r="O66" s="74" t="e">
        <f t="shared" si="2"/>
        <v>#DIV/0!</v>
      </c>
      <c r="P66" s="100"/>
      <c r="Q66" s="67"/>
      <c r="R66" s="75"/>
      <c r="S66" s="75" t="s">
        <v>115</v>
      </c>
      <c r="T66" s="97"/>
    </row>
    <row r="67" spans="1:20" ht="22.5" customHeight="1">
      <c r="A67" s="72"/>
      <c r="B67" s="86" t="s">
        <v>116</v>
      </c>
      <c r="C67" s="61">
        <v>7157</v>
      </c>
      <c r="D67" s="62">
        <v>3308</v>
      </c>
      <c r="E67" s="63">
        <v>3</v>
      </c>
      <c r="F67" s="64">
        <v>466</v>
      </c>
      <c r="G67" s="62">
        <v>443</v>
      </c>
      <c r="H67" s="65">
        <v>213</v>
      </c>
      <c r="I67" s="63">
        <v>0</v>
      </c>
      <c r="J67" s="64">
        <v>7157</v>
      </c>
      <c r="K67" s="54">
        <f t="shared" si="0"/>
        <v>100</v>
      </c>
      <c r="L67" s="55">
        <v>0</v>
      </c>
      <c r="M67" s="56">
        <v>9</v>
      </c>
      <c r="N67" s="56">
        <v>0</v>
      </c>
      <c r="O67" s="74" t="e">
        <f t="shared" si="2"/>
        <v>#DIV/0!</v>
      </c>
      <c r="P67" s="100"/>
      <c r="Q67" s="67"/>
      <c r="R67" s="75"/>
      <c r="S67" s="75" t="s">
        <v>117</v>
      </c>
      <c r="T67" s="97"/>
    </row>
    <row r="68" spans="1:20" ht="22.5" customHeight="1">
      <c r="A68" s="72"/>
      <c r="B68" s="87" t="s">
        <v>118</v>
      </c>
      <c r="C68" s="61">
        <v>13694</v>
      </c>
      <c r="D68" s="62">
        <v>6825</v>
      </c>
      <c r="E68" s="63">
        <v>69</v>
      </c>
      <c r="F68" s="64">
        <v>952</v>
      </c>
      <c r="G68" s="62">
        <v>862</v>
      </c>
      <c r="H68" s="65">
        <v>440</v>
      </c>
      <c r="I68" s="63">
        <v>0</v>
      </c>
      <c r="J68" s="64">
        <v>13694</v>
      </c>
      <c r="K68" s="54">
        <f t="shared" si="0"/>
        <v>100</v>
      </c>
      <c r="L68" s="55">
        <v>0</v>
      </c>
      <c r="M68" s="56">
        <v>8</v>
      </c>
      <c r="N68" s="56">
        <v>0</v>
      </c>
      <c r="O68" s="74" t="e">
        <f t="shared" si="2"/>
        <v>#DIV/0!</v>
      </c>
      <c r="P68" s="100"/>
      <c r="Q68" s="67"/>
      <c r="R68" s="75"/>
      <c r="S68" s="75" t="s">
        <v>119</v>
      </c>
      <c r="T68" s="97"/>
    </row>
    <row r="69" spans="1:20" ht="22.5" customHeight="1">
      <c r="A69" s="103"/>
      <c r="B69" s="86" t="s">
        <v>120</v>
      </c>
      <c r="C69" s="61">
        <v>20937</v>
      </c>
      <c r="D69" s="62">
        <v>7023</v>
      </c>
      <c r="E69" s="63">
        <v>28</v>
      </c>
      <c r="F69" s="64">
        <v>532</v>
      </c>
      <c r="G69" s="62">
        <v>462</v>
      </c>
      <c r="H69" s="65">
        <v>204</v>
      </c>
      <c r="I69" s="63">
        <v>0</v>
      </c>
      <c r="J69" s="64">
        <v>20630</v>
      </c>
      <c r="K69" s="54">
        <f t="shared" si="0"/>
        <v>98.53369632707647</v>
      </c>
      <c r="L69" s="55">
        <v>0</v>
      </c>
      <c r="M69" s="56">
        <v>11</v>
      </c>
      <c r="N69" s="56">
        <v>2</v>
      </c>
      <c r="O69" s="69" t="e">
        <f t="shared" si="2"/>
        <v>#DIV/0!</v>
      </c>
      <c r="P69" s="100"/>
      <c r="Q69" s="67"/>
      <c r="R69" s="75"/>
      <c r="S69" s="75" t="s">
        <v>121</v>
      </c>
      <c r="T69" s="97"/>
    </row>
    <row r="70" spans="1:20" ht="22.5" customHeight="1">
      <c r="A70" s="70" t="s">
        <v>122</v>
      </c>
      <c r="B70" s="91"/>
      <c r="C70" s="61">
        <v>194621</v>
      </c>
      <c r="D70" s="62">
        <v>50695</v>
      </c>
      <c r="E70" s="63">
        <v>1384</v>
      </c>
      <c r="F70" s="64">
        <v>4301</v>
      </c>
      <c r="G70" s="62">
        <v>4033</v>
      </c>
      <c r="H70" s="65">
        <v>1466</v>
      </c>
      <c r="I70" s="63">
        <v>10</v>
      </c>
      <c r="J70" s="64">
        <v>142659</v>
      </c>
      <c r="K70" s="54">
        <f t="shared" si="0"/>
        <v>73.300928471233846</v>
      </c>
      <c r="L70" s="55">
        <v>386</v>
      </c>
      <c r="M70" s="56">
        <v>51</v>
      </c>
      <c r="N70" s="56">
        <v>12</v>
      </c>
      <c r="O70" s="66">
        <f>(C70+C71+C72+C73+C74)/Q70</f>
        <v>4.0319004045560476</v>
      </c>
      <c r="Q70" s="67">
        <v>99121</v>
      </c>
      <c r="R70" s="59" t="s">
        <v>123</v>
      </c>
      <c r="S70" s="59"/>
      <c r="T70" s="104"/>
    </row>
    <row r="71" spans="1:20" ht="22.5" customHeight="1">
      <c r="A71" s="80"/>
      <c r="B71" s="105" t="s">
        <v>124</v>
      </c>
      <c r="C71" s="61">
        <v>22577</v>
      </c>
      <c r="D71" s="62">
        <v>7840</v>
      </c>
      <c r="E71" s="63">
        <v>0</v>
      </c>
      <c r="F71" s="64">
        <v>1230</v>
      </c>
      <c r="G71" s="62">
        <v>1197</v>
      </c>
      <c r="H71" s="65">
        <v>298</v>
      </c>
      <c r="I71" s="63">
        <v>0</v>
      </c>
      <c r="J71" s="64">
        <v>20688</v>
      </c>
      <c r="K71" s="54">
        <f t="shared" si="0"/>
        <v>91.633077911148519</v>
      </c>
      <c r="L71" s="55">
        <v>0</v>
      </c>
      <c r="M71" s="56">
        <v>15</v>
      </c>
      <c r="N71" s="56">
        <v>5</v>
      </c>
      <c r="O71" s="74" t="e">
        <f>C71/Q71</f>
        <v>#DIV/0!</v>
      </c>
      <c r="Q71" s="67"/>
      <c r="R71" s="75"/>
      <c r="S71" s="106" t="s">
        <v>124</v>
      </c>
    </row>
    <row r="72" spans="1:20" ht="22.5" customHeight="1">
      <c r="A72" s="47" t="s">
        <v>125</v>
      </c>
      <c r="B72" s="91"/>
      <c r="C72" s="61">
        <v>61124</v>
      </c>
      <c r="D72" s="62">
        <v>23881</v>
      </c>
      <c r="E72" s="63">
        <v>127</v>
      </c>
      <c r="F72" s="64">
        <v>2237</v>
      </c>
      <c r="G72" s="62">
        <v>2112</v>
      </c>
      <c r="H72" s="65">
        <v>963</v>
      </c>
      <c r="I72" s="63">
        <v>0</v>
      </c>
      <c r="J72" s="64">
        <v>53473</v>
      </c>
      <c r="K72" s="54">
        <f t="shared" si="0"/>
        <v>87.482821804855703</v>
      </c>
      <c r="L72" s="55">
        <v>111</v>
      </c>
      <c r="M72" s="56">
        <v>28</v>
      </c>
      <c r="N72" s="56">
        <v>10</v>
      </c>
      <c r="O72" s="74" t="e">
        <f>C72/Q72</f>
        <v>#DIV/0!</v>
      </c>
      <c r="Q72" s="67"/>
      <c r="R72" s="59" t="s">
        <v>126</v>
      </c>
      <c r="S72" s="59"/>
    </row>
    <row r="73" spans="1:20" ht="22.5" customHeight="1">
      <c r="A73" s="47" t="s">
        <v>127</v>
      </c>
      <c r="B73" s="91"/>
      <c r="C73" s="61">
        <v>70778</v>
      </c>
      <c r="D73" s="62">
        <v>25577</v>
      </c>
      <c r="E73" s="63">
        <v>452</v>
      </c>
      <c r="F73" s="64">
        <v>2285</v>
      </c>
      <c r="G73" s="62">
        <v>2201</v>
      </c>
      <c r="H73" s="65">
        <v>940</v>
      </c>
      <c r="I73" s="63">
        <v>0</v>
      </c>
      <c r="J73" s="64">
        <v>58469</v>
      </c>
      <c r="K73" s="54">
        <f t="shared" si="0"/>
        <v>82.609002797479448</v>
      </c>
      <c r="L73" s="55">
        <v>247</v>
      </c>
      <c r="M73" s="56">
        <v>44</v>
      </c>
      <c r="N73" s="56">
        <v>6</v>
      </c>
      <c r="O73" s="74" t="e">
        <f>C73/Q73</f>
        <v>#DIV/0!</v>
      </c>
      <c r="Q73" s="67"/>
      <c r="R73" s="59" t="s">
        <v>128</v>
      </c>
      <c r="S73" s="59"/>
    </row>
    <row r="74" spans="1:20" ht="22.5" customHeight="1">
      <c r="A74" s="47" t="s">
        <v>129</v>
      </c>
      <c r="B74" s="91"/>
      <c r="C74" s="61">
        <v>50546</v>
      </c>
      <c r="D74" s="62">
        <v>20074</v>
      </c>
      <c r="E74" s="63"/>
      <c r="F74" s="64">
        <v>1931</v>
      </c>
      <c r="G74" s="62">
        <v>1798</v>
      </c>
      <c r="H74" s="65">
        <v>391</v>
      </c>
      <c r="I74" s="63"/>
      <c r="J74" s="64">
        <v>44182</v>
      </c>
      <c r="K74" s="54">
        <f t="shared" ref="K74:K138" si="3">J74/C74*100</f>
        <v>87.409488386815966</v>
      </c>
      <c r="L74" s="55">
        <v>33</v>
      </c>
      <c r="M74" s="56">
        <v>27</v>
      </c>
      <c r="N74" s="56">
        <v>5</v>
      </c>
      <c r="O74" s="69" t="e">
        <f>C74/Q74</f>
        <v>#DIV/0!</v>
      </c>
      <c r="Q74" s="67"/>
      <c r="R74" s="59" t="s">
        <v>130</v>
      </c>
      <c r="S74" s="59"/>
    </row>
    <row r="75" spans="1:20" ht="22.5" customHeight="1">
      <c r="A75" s="107" t="s">
        <v>131</v>
      </c>
      <c r="B75" s="108"/>
      <c r="C75" s="61">
        <v>121796</v>
      </c>
      <c r="D75" s="62">
        <v>31929</v>
      </c>
      <c r="E75" s="63">
        <v>351</v>
      </c>
      <c r="F75" s="64">
        <v>3927</v>
      </c>
      <c r="G75" s="62">
        <v>3012</v>
      </c>
      <c r="H75" s="65">
        <v>1009</v>
      </c>
      <c r="I75" s="63">
        <v>0</v>
      </c>
      <c r="J75" s="64">
        <v>73236</v>
      </c>
      <c r="K75" s="54">
        <f t="shared" si="3"/>
        <v>60.130053532135705</v>
      </c>
      <c r="L75" s="55">
        <v>2913</v>
      </c>
      <c r="M75" s="56">
        <v>45</v>
      </c>
      <c r="N75" s="56">
        <v>10</v>
      </c>
      <c r="O75" s="66">
        <f>(C75+C76+C77)/Q75</f>
        <v>4.1073908730158726</v>
      </c>
      <c r="Q75" s="67">
        <v>60480</v>
      </c>
      <c r="R75" s="59" t="s">
        <v>132</v>
      </c>
      <c r="S75" s="59"/>
    </row>
    <row r="76" spans="1:20" ht="22.5" customHeight="1">
      <c r="A76" s="80"/>
      <c r="B76" s="109" t="s">
        <v>133</v>
      </c>
      <c r="C76" s="61">
        <v>12447</v>
      </c>
      <c r="D76" s="62">
        <v>2314</v>
      </c>
      <c r="E76" s="63">
        <v>0</v>
      </c>
      <c r="F76" s="64">
        <v>720</v>
      </c>
      <c r="G76" s="62">
        <v>669</v>
      </c>
      <c r="H76" s="65">
        <v>184</v>
      </c>
      <c r="I76" s="63"/>
      <c r="J76" s="64">
        <v>12035</v>
      </c>
      <c r="K76" s="54">
        <f t="shared" si="3"/>
        <v>96.689965453522944</v>
      </c>
      <c r="L76" s="55">
        <v>1</v>
      </c>
      <c r="M76" s="56">
        <v>15</v>
      </c>
      <c r="N76" s="56">
        <v>1</v>
      </c>
      <c r="O76" s="74"/>
      <c r="Q76" s="67"/>
      <c r="R76" s="75"/>
      <c r="S76" s="106" t="s">
        <v>134</v>
      </c>
    </row>
    <row r="77" spans="1:20" ht="22.5" customHeight="1">
      <c r="A77" s="47" t="s">
        <v>135</v>
      </c>
      <c r="B77" s="48"/>
      <c r="C77" s="61">
        <v>114172</v>
      </c>
      <c r="D77" s="62">
        <v>27760</v>
      </c>
      <c r="E77" s="63">
        <v>0</v>
      </c>
      <c r="F77" s="64">
        <v>3434</v>
      </c>
      <c r="G77" s="62">
        <v>3255</v>
      </c>
      <c r="H77" s="65">
        <v>823</v>
      </c>
      <c r="I77" s="63">
        <v>0</v>
      </c>
      <c r="J77" s="64">
        <v>56845</v>
      </c>
      <c r="K77" s="54">
        <f t="shared" si="3"/>
        <v>49.788914970395545</v>
      </c>
      <c r="L77" s="55">
        <v>350</v>
      </c>
      <c r="M77" s="56">
        <v>57</v>
      </c>
      <c r="N77" s="56">
        <v>10</v>
      </c>
      <c r="O77" s="69"/>
      <c r="Q77" s="67"/>
      <c r="R77" s="59" t="s">
        <v>136</v>
      </c>
      <c r="S77" s="59"/>
    </row>
    <row r="78" spans="1:20" ht="22.5" customHeight="1">
      <c r="A78" s="47" t="s">
        <v>137</v>
      </c>
      <c r="B78" s="48"/>
      <c r="C78" s="61">
        <v>137503</v>
      </c>
      <c r="D78" s="62">
        <v>51898</v>
      </c>
      <c r="E78" s="63"/>
      <c r="F78" s="64">
        <v>8546</v>
      </c>
      <c r="G78" s="62">
        <v>7094</v>
      </c>
      <c r="H78" s="65">
        <v>2196</v>
      </c>
      <c r="I78" s="63"/>
      <c r="J78" s="64">
        <v>84481</v>
      </c>
      <c r="K78" s="54">
        <f t="shared" si="3"/>
        <v>61.43938677701577</v>
      </c>
      <c r="L78" s="55">
        <v>4551</v>
      </c>
      <c r="M78" s="56">
        <v>67</v>
      </c>
      <c r="N78" s="56">
        <v>15</v>
      </c>
      <c r="O78" s="57">
        <f>C78/Q78</f>
        <v>4.5989163517174489</v>
      </c>
      <c r="Q78" s="83">
        <v>29899</v>
      </c>
      <c r="R78" s="59" t="s">
        <v>138</v>
      </c>
      <c r="S78" s="59"/>
    </row>
    <row r="79" spans="1:20" ht="22.5" customHeight="1">
      <c r="A79" s="70" t="s">
        <v>139</v>
      </c>
      <c r="B79" s="91"/>
      <c r="C79" s="61">
        <v>186793</v>
      </c>
      <c r="D79" s="62">
        <v>50772</v>
      </c>
      <c r="E79" s="63">
        <v>1038</v>
      </c>
      <c r="F79" s="64">
        <v>10828</v>
      </c>
      <c r="G79" s="62">
        <v>8930</v>
      </c>
      <c r="H79" s="65">
        <v>2687</v>
      </c>
      <c r="I79" s="63">
        <v>52</v>
      </c>
      <c r="J79" s="64">
        <v>142581</v>
      </c>
      <c r="K79" s="54">
        <f t="shared" si="3"/>
        <v>76.331018828328695</v>
      </c>
      <c r="L79" s="55">
        <v>2961</v>
      </c>
      <c r="M79" s="56">
        <v>152</v>
      </c>
      <c r="N79" s="56">
        <v>17</v>
      </c>
      <c r="O79" s="66">
        <f>(C79+C80+C81+C82+C83)/Q79</f>
        <v>3.8245566252186758</v>
      </c>
      <c r="Q79" s="67">
        <v>95461</v>
      </c>
      <c r="R79" s="59" t="s">
        <v>140</v>
      </c>
      <c r="S79" s="59"/>
    </row>
    <row r="80" spans="1:20" ht="22.5" customHeight="1">
      <c r="A80" s="110"/>
      <c r="B80" s="111" t="s">
        <v>141</v>
      </c>
      <c r="C80" s="61">
        <v>76416</v>
      </c>
      <c r="D80" s="62">
        <v>23429</v>
      </c>
      <c r="E80" s="63">
        <v>388</v>
      </c>
      <c r="F80" s="64">
        <v>2964</v>
      </c>
      <c r="G80" s="62">
        <v>2666</v>
      </c>
      <c r="H80" s="65">
        <v>715</v>
      </c>
      <c r="I80" s="63">
        <v>0</v>
      </c>
      <c r="J80" s="64">
        <v>67012</v>
      </c>
      <c r="K80" s="54">
        <f t="shared" si="3"/>
        <v>87.693676716917921</v>
      </c>
      <c r="L80" s="55">
        <v>673</v>
      </c>
      <c r="M80" s="56">
        <v>54</v>
      </c>
      <c r="N80" s="56">
        <v>11</v>
      </c>
      <c r="O80" s="74"/>
      <c r="Q80" s="67"/>
      <c r="R80" s="112"/>
      <c r="S80" s="106" t="s">
        <v>141</v>
      </c>
    </row>
    <row r="81" spans="1:19" ht="22.5" customHeight="1">
      <c r="A81" s="110"/>
      <c r="B81" s="111" t="s">
        <v>142</v>
      </c>
      <c r="C81" s="61">
        <v>31520</v>
      </c>
      <c r="D81" s="62">
        <v>9927</v>
      </c>
      <c r="E81" s="63">
        <v>82</v>
      </c>
      <c r="F81" s="64">
        <v>1321</v>
      </c>
      <c r="G81" s="62">
        <v>1200</v>
      </c>
      <c r="H81" s="65">
        <v>528</v>
      </c>
      <c r="I81" s="63">
        <v>0</v>
      </c>
      <c r="J81" s="64">
        <v>14112</v>
      </c>
      <c r="K81" s="54">
        <f t="shared" si="3"/>
        <v>44.771573604060919</v>
      </c>
      <c r="L81" s="55">
        <v>899</v>
      </c>
      <c r="M81" s="56">
        <v>20</v>
      </c>
      <c r="N81" s="56">
        <v>7</v>
      </c>
      <c r="O81" s="74"/>
      <c r="Q81" s="67"/>
      <c r="R81" s="112"/>
      <c r="S81" s="106" t="s">
        <v>142</v>
      </c>
    </row>
    <row r="82" spans="1:19" ht="22.5" customHeight="1">
      <c r="A82" s="110"/>
      <c r="B82" s="111" t="s">
        <v>143</v>
      </c>
      <c r="C82" s="61">
        <v>24431</v>
      </c>
      <c r="D82" s="62">
        <v>8639</v>
      </c>
      <c r="E82" s="63">
        <v>0</v>
      </c>
      <c r="F82" s="64">
        <v>1293</v>
      </c>
      <c r="G82" s="62">
        <v>1175</v>
      </c>
      <c r="H82" s="65">
        <v>483</v>
      </c>
      <c r="I82" s="63">
        <v>0</v>
      </c>
      <c r="J82" s="64">
        <v>21409</v>
      </c>
      <c r="K82" s="54">
        <f t="shared" si="3"/>
        <v>87.630469485489755</v>
      </c>
      <c r="L82" s="55">
        <v>397</v>
      </c>
      <c r="M82" s="56">
        <v>22</v>
      </c>
      <c r="N82" s="56">
        <v>3</v>
      </c>
      <c r="O82" s="74"/>
      <c r="Q82" s="67"/>
      <c r="R82" s="112"/>
      <c r="S82" s="106" t="s">
        <v>143</v>
      </c>
    </row>
    <row r="83" spans="1:19" ht="22.5" customHeight="1">
      <c r="A83" s="113"/>
      <c r="B83" s="114" t="s">
        <v>144</v>
      </c>
      <c r="C83" s="61">
        <v>45936</v>
      </c>
      <c r="D83" s="62">
        <v>12964</v>
      </c>
      <c r="E83" s="63">
        <v>126</v>
      </c>
      <c r="F83" s="64">
        <v>1065</v>
      </c>
      <c r="G83" s="62">
        <v>904</v>
      </c>
      <c r="H83" s="65">
        <v>268</v>
      </c>
      <c r="I83" s="63">
        <v>126</v>
      </c>
      <c r="J83" s="64">
        <v>42402</v>
      </c>
      <c r="K83" s="54">
        <f t="shared" si="3"/>
        <v>92.306687565308252</v>
      </c>
      <c r="L83" s="55">
        <v>1026</v>
      </c>
      <c r="M83" s="56">
        <v>33</v>
      </c>
      <c r="N83" s="56">
        <v>7</v>
      </c>
      <c r="O83" s="69"/>
      <c r="Q83" s="67"/>
      <c r="R83" s="112"/>
      <c r="S83" s="106" t="s">
        <v>144</v>
      </c>
    </row>
    <row r="84" spans="1:19" ht="22.5" customHeight="1">
      <c r="A84" s="60" t="s">
        <v>145</v>
      </c>
      <c r="B84" s="81"/>
      <c r="C84" s="61">
        <v>88790</v>
      </c>
      <c r="D84" s="62">
        <v>24216</v>
      </c>
      <c r="E84" s="63">
        <v>100</v>
      </c>
      <c r="F84" s="64">
        <v>2562</v>
      </c>
      <c r="G84" s="62">
        <v>2471</v>
      </c>
      <c r="H84" s="65">
        <v>760</v>
      </c>
      <c r="I84" s="63">
        <v>0</v>
      </c>
      <c r="J84" s="64">
        <v>75685</v>
      </c>
      <c r="K84" s="54">
        <f t="shared" si="3"/>
        <v>85.240455006194395</v>
      </c>
      <c r="L84" s="55">
        <v>109</v>
      </c>
      <c r="M84" s="56">
        <v>116</v>
      </c>
      <c r="N84" s="56">
        <v>12</v>
      </c>
      <c r="O84" s="57">
        <f>C84/Q84</f>
        <v>7.8194627917217083</v>
      </c>
      <c r="Q84" s="83">
        <v>11355</v>
      </c>
      <c r="R84" s="68" t="s">
        <v>146</v>
      </c>
      <c r="S84" s="68"/>
    </row>
    <row r="85" spans="1:19" ht="22.5" customHeight="1">
      <c r="A85" s="115" t="s">
        <v>147</v>
      </c>
      <c r="B85" s="116"/>
      <c r="C85" s="61">
        <v>78465</v>
      </c>
      <c r="D85" s="62">
        <v>19050</v>
      </c>
      <c r="E85" s="63">
        <v>2812</v>
      </c>
      <c r="F85" s="64">
        <v>3593</v>
      </c>
      <c r="G85" s="62">
        <v>3253</v>
      </c>
      <c r="H85" s="65">
        <v>769</v>
      </c>
      <c r="I85" s="63">
        <v>17</v>
      </c>
      <c r="J85" s="64">
        <v>73714</v>
      </c>
      <c r="K85" s="54"/>
      <c r="L85" s="55">
        <v>1717</v>
      </c>
      <c r="M85" s="56">
        <v>114</v>
      </c>
      <c r="N85" s="56">
        <v>12</v>
      </c>
      <c r="O85" s="66">
        <f>(C85+C86)/Q85</f>
        <v>5.8491201224177507</v>
      </c>
      <c r="Q85" s="67">
        <v>19605</v>
      </c>
      <c r="R85" s="68" t="s">
        <v>148</v>
      </c>
      <c r="S85" s="68"/>
    </row>
    <row r="86" spans="1:19" ht="22.5" customHeight="1">
      <c r="A86" s="117" t="s">
        <v>149</v>
      </c>
      <c r="B86" s="118"/>
      <c r="C86" s="61">
        <v>36207</v>
      </c>
      <c r="D86" s="62"/>
      <c r="E86" s="63"/>
      <c r="F86" s="64"/>
      <c r="G86" s="62"/>
      <c r="H86" s="65"/>
      <c r="I86" s="63"/>
      <c r="J86" s="64"/>
      <c r="K86" s="54">
        <f>J86/C86*100</f>
        <v>0</v>
      </c>
      <c r="L86" s="55"/>
      <c r="M86" s="56"/>
      <c r="N86" s="56">
        <v>2</v>
      </c>
      <c r="O86" s="69"/>
      <c r="Q86" s="67"/>
      <c r="R86" s="68" t="s">
        <v>148</v>
      </c>
      <c r="S86" s="68"/>
    </row>
    <row r="87" spans="1:19" ht="22.5" customHeight="1">
      <c r="A87" s="119" t="s">
        <v>150</v>
      </c>
      <c r="B87" s="120"/>
      <c r="C87" s="61">
        <v>88549</v>
      </c>
      <c r="D87" s="62">
        <v>20401</v>
      </c>
      <c r="E87" s="63">
        <v>281</v>
      </c>
      <c r="F87" s="64">
        <v>4972</v>
      </c>
      <c r="G87" s="62">
        <v>3264</v>
      </c>
      <c r="H87" s="65">
        <v>765</v>
      </c>
      <c r="I87" s="63">
        <v>16</v>
      </c>
      <c r="J87" s="64">
        <v>58601</v>
      </c>
      <c r="K87" s="54">
        <f t="shared" si="3"/>
        <v>66.179177630464494</v>
      </c>
      <c r="L87" s="55">
        <v>2346</v>
      </c>
      <c r="M87" s="56">
        <v>89</v>
      </c>
      <c r="N87" s="56">
        <v>8</v>
      </c>
      <c r="O87" s="57">
        <f>C87/Q87</f>
        <v>5.8961912371820482</v>
      </c>
      <c r="Q87" s="121">
        <v>15018</v>
      </c>
      <c r="R87" s="68" t="s">
        <v>151</v>
      </c>
      <c r="S87" s="68"/>
    </row>
    <row r="88" spans="1:19" ht="22.5" customHeight="1">
      <c r="A88" s="117" t="s">
        <v>152</v>
      </c>
      <c r="B88" s="118"/>
      <c r="C88" s="61">
        <v>111287</v>
      </c>
      <c r="D88" s="62">
        <v>24928</v>
      </c>
      <c r="E88" s="63">
        <v>297</v>
      </c>
      <c r="F88" s="64">
        <v>4781</v>
      </c>
      <c r="G88" s="62">
        <v>3837</v>
      </c>
      <c r="H88" s="65">
        <v>1076</v>
      </c>
      <c r="I88" s="63">
        <v>0</v>
      </c>
      <c r="J88" s="64">
        <v>82873</v>
      </c>
      <c r="K88" s="54">
        <f t="shared" si="3"/>
        <v>74.46781744498459</v>
      </c>
      <c r="L88" s="55">
        <v>2189</v>
      </c>
      <c r="M88" s="56">
        <v>73</v>
      </c>
      <c r="N88" s="56">
        <v>8</v>
      </c>
      <c r="O88" s="57">
        <f>C88/Q88</f>
        <v>5.4326092262631196</v>
      </c>
      <c r="Q88" s="122">
        <v>20485</v>
      </c>
      <c r="R88" s="68" t="s">
        <v>153</v>
      </c>
      <c r="S88" s="68"/>
    </row>
    <row r="89" spans="1:19" ht="22.5" customHeight="1">
      <c r="A89" s="117" t="s">
        <v>154</v>
      </c>
      <c r="B89" s="118"/>
      <c r="C89" s="61">
        <v>145180</v>
      </c>
      <c r="D89" s="62">
        <v>33522</v>
      </c>
      <c r="E89" s="63">
        <v>353</v>
      </c>
      <c r="F89" s="64">
        <v>5449</v>
      </c>
      <c r="G89" s="62">
        <v>4685</v>
      </c>
      <c r="H89" s="65">
        <v>962</v>
      </c>
      <c r="I89" s="63">
        <v>14</v>
      </c>
      <c r="J89" s="64">
        <v>91463</v>
      </c>
      <c r="K89" s="54">
        <f t="shared" si="3"/>
        <v>62.999724479955923</v>
      </c>
      <c r="L89" s="55">
        <v>2452</v>
      </c>
      <c r="M89" s="56">
        <v>178</v>
      </c>
      <c r="N89" s="56">
        <v>11</v>
      </c>
      <c r="O89" s="57">
        <f>C89/Q89</f>
        <v>9.7803826461870109</v>
      </c>
      <c r="Q89" s="122">
        <v>14844</v>
      </c>
      <c r="R89" s="68" t="s">
        <v>154</v>
      </c>
      <c r="S89" s="68"/>
    </row>
    <row r="90" spans="1:19" ht="22.5" customHeight="1">
      <c r="A90" s="107" t="s">
        <v>155</v>
      </c>
      <c r="B90" s="123"/>
      <c r="C90" s="61">
        <v>62014</v>
      </c>
      <c r="D90" s="62">
        <v>22375</v>
      </c>
      <c r="E90" s="63"/>
      <c r="F90" s="64">
        <v>2930</v>
      </c>
      <c r="G90" s="62">
        <v>2750</v>
      </c>
      <c r="H90" s="65">
        <v>838</v>
      </c>
      <c r="I90" s="63"/>
      <c r="J90" s="64">
        <v>45569</v>
      </c>
      <c r="K90" s="54">
        <f t="shared" si="3"/>
        <v>73.481794433515006</v>
      </c>
      <c r="L90" s="55">
        <v>2821</v>
      </c>
      <c r="M90" s="56">
        <v>80</v>
      </c>
      <c r="N90" s="56">
        <v>10</v>
      </c>
      <c r="O90" s="66">
        <f>(C90+C91)/Q90</f>
        <v>4.1663770190145168</v>
      </c>
      <c r="Q90" s="124">
        <v>19564</v>
      </c>
      <c r="R90" s="59" t="s">
        <v>156</v>
      </c>
      <c r="S90" s="59"/>
    </row>
    <row r="91" spans="1:19" ht="22.5" customHeight="1">
      <c r="A91" s="107" t="s">
        <v>157</v>
      </c>
      <c r="B91" s="123"/>
      <c r="C91" s="61">
        <v>19497</v>
      </c>
      <c r="D91" s="62">
        <v>6037</v>
      </c>
      <c r="E91" s="63"/>
      <c r="F91" s="64">
        <v>98</v>
      </c>
      <c r="G91" s="62">
        <v>92</v>
      </c>
      <c r="H91" s="65">
        <v>79</v>
      </c>
      <c r="I91" s="63"/>
      <c r="J91" s="64">
        <v>19497</v>
      </c>
      <c r="K91" s="54">
        <f t="shared" si="3"/>
        <v>100</v>
      </c>
      <c r="L91" s="55">
        <v>2</v>
      </c>
      <c r="M91" s="56">
        <v>37</v>
      </c>
      <c r="N91" s="56">
        <v>8</v>
      </c>
      <c r="O91" s="69" t="e">
        <f t="shared" ref="O91:O120" si="4">C91/Q91</f>
        <v>#DIV/0!</v>
      </c>
      <c r="Q91" s="124"/>
      <c r="R91" s="125"/>
      <c r="S91" s="75" t="s">
        <v>158</v>
      </c>
    </row>
    <row r="92" spans="1:19" ht="22.5" customHeight="1">
      <c r="A92" s="117" t="s">
        <v>159</v>
      </c>
      <c r="B92" s="118"/>
      <c r="C92" s="61">
        <v>64949</v>
      </c>
      <c r="D92" s="62">
        <v>24432</v>
      </c>
      <c r="E92" s="63"/>
      <c r="F92" s="64">
        <v>2960</v>
      </c>
      <c r="G92" s="62">
        <v>2716</v>
      </c>
      <c r="H92" s="65">
        <v>1034</v>
      </c>
      <c r="I92" s="63"/>
      <c r="J92" s="64">
        <v>55218</v>
      </c>
      <c r="K92" s="54">
        <f t="shared" si="3"/>
        <v>85.017475249811397</v>
      </c>
      <c r="L92" s="55">
        <v>5180</v>
      </c>
      <c r="M92" s="56">
        <v>74</v>
      </c>
      <c r="N92" s="56">
        <v>8</v>
      </c>
      <c r="O92" s="57">
        <f t="shared" si="4"/>
        <v>2.5410406885759</v>
      </c>
      <c r="Q92" s="122">
        <v>25560</v>
      </c>
      <c r="R92" s="68" t="s">
        <v>159</v>
      </c>
      <c r="S92" s="68"/>
    </row>
    <row r="93" spans="1:19" ht="22.5" customHeight="1">
      <c r="A93" s="117" t="s">
        <v>160</v>
      </c>
      <c r="B93" s="118"/>
      <c r="C93" s="61">
        <v>73444</v>
      </c>
      <c r="D93" s="62">
        <v>30116</v>
      </c>
      <c r="E93" s="63">
        <v>203</v>
      </c>
      <c r="F93" s="64">
        <v>1209</v>
      </c>
      <c r="G93" s="62">
        <v>930</v>
      </c>
      <c r="H93" s="65">
        <v>393</v>
      </c>
      <c r="I93" s="63"/>
      <c r="J93" s="64">
        <v>45119</v>
      </c>
      <c r="K93" s="54">
        <f t="shared" si="3"/>
        <v>61.433200806056313</v>
      </c>
      <c r="L93" s="55">
        <v>223</v>
      </c>
      <c r="M93" s="56">
        <v>62</v>
      </c>
      <c r="N93" s="56">
        <v>6</v>
      </c>
      <c r="O93" s="57">
        <f t="shared" si="4"/>
        <v>7.824011931394482</v>
      </c>
      <c r="Q93" s="122">
        <v>9387</v>
      </c>
      <c r="R93" s="68" t="s">
        <v>160</v>
      </c>
      <c r="S93" s="68"/>
    </row>
    <row r="94" spans="1:19" ht="22.5" customHeight="1">
      <c r="A94" s="117" t="s">
        <v>161</v>
      </c>
      <c r="B94" s="118"/>
      <c r="C94" s="61">
        <v>109915</v>
      </c>
      <c r="D94" s="62">
        <v>34954</v>
      </c>
      <c r="E94" s="63">
        <v>140</v>
      </c>
      <c r="F94" s="64">
        <v>5906</v>
      </c>
      <c r="G94" s="62">
        <v>5276</v>
      </c>
      <c r="H94" s="65">
        <v>1692</v>
      </c>
      <c r="I94" s="63">
        <v>0</v>
      </c>
      <c r="J94" s="64">
        <v>67032</v>
      </c>
      <c r="K94" s="54">
        <f t="shared" si="3"/>
        <v>60.985306828003459</v>
      </c>
      <c r="L94" s="55">
        <v>669</v>
      </c>
      <c r="M94" s="56">
        <v>46</v>
      </c>
      <c r="N94" s="56">
        <v>4</v>
      </c>
      <c r="O94" s="57">
        <f t="shared" si="4"/>
        <v>8.2848420893947381</v>
      </c>
      <c r="Q94" s="122">
        <v>13267</v>
      </c>
      <c r="R94" s="126" t="s">
        <v>161</v>
      </c>
      <c r="S94" s="126"/>
    </row>
    <row r="95" spans="1:19" ht="22.5" customHeight="1">
      <c r="A95" s="117" t="s">
        <v>162</v>
      </c>
      <c r="B95" s="118"/>
      <c r="C95" s="61">
        <v>89692</v>
      </c>
      <c r="D95" s="62">
        <v>25703</v>
      </c>
      <c r="E95" s="63">
        <v>80</v>
      </c>
      <c r="F95" s="64">
        <v>4133</v>
      </c>
      <c r="G95" s="62">
        <v>3644</v>
      </c>
      <c r="H95" s="65">
        <v>1000</v>
      </c>
      <c r="I95" s="63"/>
      <c r="J95" s="64">
        <v>54004</v>
      </c>
      <c r="K95" s="54">
        <f t="shared" si="3"/>
        <v>60.210498149221777</v>
      </c>
      <c r="L95" s="55">
        <v>4248</v>
      </c>
      <c r="M95" s="56">
        <v>60</v>
      </c>
      <c r="N95" s="56">
        <v>6</v>
      </c>
      <c r="O95" s="57">
        <f t="shared" si="4"/>
        <v>6.8561382051674054</v>
      </c>
      <c r="Q95" s="122">
        <v>13082</v>
      </c>
      <c r="R95" s="68" t="s">
        <v>163</v>
      </c>
      <c r="S95" s="68"/>
    </row>
    <row r="96" spans="1:19" ht="22.5" customHeight="1">
      <c r="A96" s="117" t="s">
        <v>164</v>
      </c>
      <c r="B96" s="118"/>
      <c r="C96" s="61">
        <v>112854</v>
      </c>
      <c r="D96" s="62">
        <v>53477</v>
      </c>
      <c r="E96" s="63">
        <v>0</v>
      </c>
      <c r="F96" s="64">
        <v>3696</v>
      </c>
      <c r="G96" s="62">
        <v>3600</v>
      </c>
      <c r="H96" s="65">
        <v>858</v>
      </c>
      <c r="I96" s="63">
        <v>0</v>
      </c>
      <c r="J96" s="64">
        <v>41000</v>
      </c>
      <c r="K96" s="54">
        <f t="shared" si="3"/>
        <v>36.330125649068705</v>
      </c>
      <c r="L96" s="55">
        <v>3094</v>
      </c>
      <c r="M96" s="56">
        <v>49</v>
      </c>
      <c r="N96" s="56">
        <v>4</v>
      </c>
      <c r="O96" s="57">
        <f t="shared" si="4"/>
        <v>22.413902681231381</v>
      </c>
      <c r="Q96" s="122">
        <v>5035</v>
      </c>
      <c r="R96" s="68" t="s">
        <v>165</v>
      </c>
      <c r="S96" s="68"/>
    </row>
    <row r="97" spans="1:19" ht="22.5" customHeight="1">
      <c r="A97" s="117" t="s">
        <v>166</v>
      </c>
      <c r="B97" s="118"/>
      <c r="C97" s="61">
        <v>67343</v>
      </c>
      <c r="D97" s="62">
        <v>26438</v>
      </c>
      <c r="E97" s="63"/>
      <c r="F97" s="64">
        <v>2374</v>
      </c>
      <c r="G97" s="62">
        <v>2084</v>
      </c>
      <c r="H97" s="65">
        <v>839</v>
      </c>
      <c r="I97" s="63"/>
      <c r="J97" s="64">
        <v>43449</v>
      </c>
      <c r="K97" s="54">
        <f t="shared" si="3"/>
        <v>64.518955199501065</v>
      </c>
      <c r="L97" s="55">
        <v>900</v>
      </c>
      <c r="M97" s="56">
        <v>36</v>
      </c>
      <c r="N97" s="56">
        <v>7</v>
      </c>
      <c r="O97" s="57">
        <f t="shared" si="4"/>
        <v>6.7081382607829463</v>
      </c>
      <c r="Q97" s="122">
        <v>10039</v>
      </c>
      <c r="R97" s="68" t="s">
        <v>167</v>
      </c>
      <c r="S97" s="68"/>
    </row>
    <row r="98" spans="1:19" ht="22.5" customHeight="1">
      <c r="A98" s="117" t="s">
        <v>168</v>
      </c>
      <c r="B98" s="118"/>
      <c r="C98" s="127">
        <v>112634</v>
      </c>
      <c r="D98" s="128">
        <v>27305</v>
      </c>
      <c r="E98" s="129">
        <v>18</v>
      </c>
      <c r="F98" s="130">
        <v>2123</v>
      </c>
      <c r="G98" s="128">
        <v>1977</v>
      </c>
      <c r="H98" s="131">
        <v>748</v>
      </c>
      <c r="I98" s="129">
        <v>1</v>
      </c>
      <c r="J98" s="127">
        <v>58214</v>
      </c>
      <c r="K98" s="54">
        <f t="shared" si="3"/>
        <v>51.684216133671889</v>
      </c>
      <c r="L98" s="132">
        <v>266</v>
      </c>
      <c r="M98" s="133">
        <v>46</v>
      </c>
      <c r="N98" s="133">
        <v>9</v>
      </c>
      <c r="O98" s="57">
        <f t="shared" si="4"/>
        <v>7.556793022475679</v>
      </c>
      <c r="Q98" s="122">
        <v>14905</v>
      </c>
      <c r="R98" s="68" t="s">
        <v>169</v>
      </c>
      <c r="S98" s="68"/>
    </row>
    <row r="99" spans="1:19" ht="22.5" customHeight="1">
      <c r="A99" s="117" t="s">
        <v>170</v>
      </c>
      <c r="B99" s="118"/>
      <c r="C99" s="61">
        <v>96086</v>
      </c>
      <c r="D99" s="62">
        <v>20551</v>
      </c>
      <c r="E99" s="134">
        <v>270</v>
      </c>
      <c r="F99" s="61">
        <v>2893</v>
      </c>
      <c r="G99" s="62">
        <v>2158</v>
      </c>
      <c r="H99" s="64">
        <v>469</v>
      </c>
      <c r="I99" s="63">
        <v>0</v>
      </c>
      <c r="J99" s="61">
        <v>58267</v>
      </c>
      <c r="K99" s="54">
        <f t="shared" si="3"/>
        <v>60.640467914160233</v>
      </c>
      <c r="L99" s="135">
        <v>64</v>
      </c>
      <c r="M99" s="56">
        <v>61</v>
      </c>
      <c r="N99" s="56">
        <v>13</v>
      </c>
      <c r="O99" s="57">
        <f t="shared" si="4"/>
        <v>8.8968518518518511</v>
      </c>
      <c r="Q99" s="122">
        <v>10800</v>
      </c>
      <c r="R99" s="68" t="s">
        <v>171</v>
      </c>
      <c r="S99" s="68"/>
    </row>
    <row r="100" spans="1:19" ht="22.5" customHeight="1">
      <c r="A100" s="117" t="s">
        <v>172</v>
      </c>
      <c r="B100" s="136"/>
      <c r="C100" s="137">
        <v>90701</v>
      </c>
      <c r="D100" s="138">
        <v>28073</v>
      </c>
      <c r="E100" s="139">
        <v>200</v>
      </c>
      <c r="F100" s="140">
        <v>3611</v>
      </c>
      <c r="G100" s="138">
        <v>3197</v>
      </c>
      <c r="H100" s="141">
        <v>1113</v>
      </c>
      <c r="I100" s="139"/>
      <c r="J100" s="137">
        <v>39261</v>
      </c>
      <c r="K100" s="54">
        <f t="shared" si="3"/>
        <v>43.28618207075997</v>
      </c>
      <c r="L100" s="142">
        <v>585</v>
      </c>
      <c r="M100" s="143">
        <v>25</v>
      </c>
      <c r="N100" s="143">
        <v>5</v>
      </c>
      <c r="O100" s="57">
        <f t="shared" si="4"/>
        <v>7.1768476024687446</v>
      </c>
      <c r="Q100" s="122">
        <v>12638</v>
      </c>
      <c r="R100" s="68" t="s">
        <v>173</v>
      </c>
      <c r="S100" s="68"/>
    </row>
    <row r="101" spans="1:19" ht="22.5" customHeight="1">
      <c r="A101" s="117" t="s">
        <v>174</v>
      </c>
      <c r="B101" s="118"/>
      <c r="C101" s="61">
        <v>51880</v>
      </c>
      <c r="D101" s="62">
        <v>12461</v>
      </c>
      <c r="E101" s="63">
        <v>0</v>
      </c>
      <c r="F101" s="64">
        <v>1685</v>
      </c>
      <c r="G101" s="62">
        <v>1578</v>
      </c>
      <c r="H101" s="65">
        <v>442</v>
      </c>
      <c r="I101" s="63">
        <v>0</v>
      </c>
      <c r="J101" s="61">
        <v>35343</v>
      </c>
      <c r="K101" s="54">
        <f t="shared" si="3"/>
        <v>68.124518118735551</v>
      </c>
      <c r="L101" s="55">
        <v>1340</v>
      </c>
      <c r="M101" s="56">
        <v>51</v>
      </c>
      <c r="N101" s="56">
        <v>4</v>
      </c>
      <c r="O101" s="57">
        <f t="shared" si="4"/>
        <v>13.433454168824444</v>
      </c>
      <c r="Q101" s="122">
        <v>3862</v>
      </c>
      <c r="R101" s="68" t="s">
        <v>174</v>
      </c>
      <c r="S101" s="68"/>
    </row>
    <row r="102" spans="1:19" ht="22.5" customHeight="1">
      <c r="A102" s="117" t="s">
        <v>175</v>
      </c>
      <c r="B102" s="118"/>
      <c r="C102" s="61">
        <v>41746</v>
      </c>
      <c r="D102" s="62">
        <v>10861</v>
      </c>
      <c r="E102" s="63">
        <v>1334</v>
      </c>
      <c r="F102" s="64">
        <v>2141</v>
      </c>
      <c r="G102" s="62">
        <v>2103</v>
      </c>
      <c r="H102" s="65">
        <v>414</v>
      </c>
      <c r="I102" s="63">
        <v>54</v>
      </c>
      <c r="J102" s="61">
        <v>26546</v>
      </c>
      <c r="K102" s="54">
        <f t="shared" si="3"/>
        <v>63.589325923441763</v>
      </c>
      <c r="L102" s="55">
        <v>36</v>
      </c>
      <c r="M102" s="56">
        <v>44</v>
      </c>
      <c r="N102" s="56">
        <v>4</v>
      </c>
      <c r="O102" s="57">
        <f t="shared" si="4"/>
        <v>13.664811783960721</v>
      </c>
      <c r="Q102" s="122">
        <v>3055</v>
      </c>
      <c r="R102" s="68" t="s">
        <v>175</v>
      </c>
      <c r="S102" s="68"/>
    </row>
    <row r="103" spans="1:19" ht="22.5" customHeight="1">
      <c r="A103" s="117" t="s">
        <v>176</v>
      </c>
      <c r="B103" s="118"/>
      <c r="C103" s="61">
        <v>33105</v>
      </c>
      <c r="D103" s="62">
        <v>8054</v>
      </c>
      <c r="E103" s="63"/>
      <c r="F103" s="64">
        <v>1645</v>
      </c>
      <c r="G103" s="62">
        <v>1576</v>
      </c>
      <c r="H103" s="65">
        <v>317</v>
      </c>
      <c r="I103" s="63"/>
      <c r="J103" s="64">
        <v>33105</v>
      </c>
      <c r="K103" s="54">
        <f t="shared" si="3"/>
        <v>100</v>
      </c>
      <c r="L103" s="55">
        <v>0</v>
      </c>
      <c r="M103" s="56">
        <v>20</v>
      </c>
      <c r="N103" s="56">
        <v>6</v>
      </c>
      <c r="O103" s="57">
        <f t="shared" si="4"/>
        <v>32.234664070107108</v>
      </c>
      <c r="Q103" s="122">
        <v>1027</v>
      </c>
      <c r="R103" s="68" t="s">
        <v>177</v>
      </c>
      <c r="S103" s="68"/>
    </row>
    <row r="104" spans="1:19" ht="22.5" customHeight="1">
      <c r="A104" s="144" t="s">
        <v>178</v>
      </c>
      <c r="B104" s="108"/>
      <c r="C104" s="61">
        <v>39712</v>
      </c>
      <c r="D104" s="62">
        <v>12977</v>
      </c>
      <c r="E104" s="63"/>
      <c r="F104" s="64">
        <v>1367</v>
      </c>
      <c r="G104" s="62">
        <v>968</v>
      </c>
      <c r="H104" s="65">
        <v>421</v>
      </c>
      <c r="I104" s="63"/>
      <c r="J104" s="64">
        <v>39543</v>
      </c>
      <c r="K104" s="54">
        <f t="shared" si="3"/>
        <v>99.574435938759066</v>
      </c>
      <c r="L104" s="55">
        <v>188</v>
      </c>
      <c r="M104" s="56">
        <v>24</v>
      </c>
      <c r="N104" s="56">
        <v>5</v>
      </c>
      <c r="O104" s="57">
        <f t="shared" si="4"/>
        <v>9.0029471775107677</v>
      </c>
      <c r="Q104" s="122">
        <v>4411</v>
      </c>
      <c r="R104" s="59" t="s">
        <v>179</v>
      </c>
      <c r="S104" s="59"/>
    </row>
    <row r="105" spans="1:19" ht="22.5" customHeight="1">
      <c r="A105" s="144" t="s">
        <v>180</v>
      </c>
      <c r="B105" s="108"/>
      <c r="C105" s="61">
        <v>87825</v>
      </c>
      <c r="D105" s="62">
        <v>26560</v>
      </c>
      <c r="E105" s="63">
        <v>176</v>
      </c>
      <c r="F105" s="64">
        <v>3683</v>
      </c>
      <c r="G105" s="62">
        <v>2705</v>
      </c>
      <c r="H105" s="65">
        <v>1001</v>
      </c>
      <c r="I105" s="63">
        <v>23</v>
      </c>
      <c r="J105" s="64">
        <v>63817</v>
      </c>
      <c r="K105" s="54">
        <f t="shared" si="3"/>
        <v>72.663820096783368</v>
      </c>
      <c r="L105" s="55">
        <v>1529</v>
      </c>
      <c r="M105" s="56">
        <v>102</v>
      </c>
      <c r="N105" s="56">
        <v>8</v>
      </c>
      <c r="O105" s="57">
        <f t="shared" si="4"/>
        <v>11.796507723304231</v>
      </c>
      <c r="Q105" s="122">
        <v>7445</v>
      </c>
      <c r="R105" s="59" t="s">
        <v>180</v>
      </c>
      <c r="S105" s="59"/>
    </row>
    <row r="106" spans="1:19" ht="22.5" customHeight="1">
      <c r="A106" s="144" t="s">
        <v>181</v>
      </c>
      <c r="B106" s="108"/>
      <c r="C106" s="61">
        <v>86445</v>
      </c>
      <c r="D106" s="62">
        <v>39264</v>
      </c>
      <c r="E106" s="63">
        <v>189</v>
      </c>
      <c r="F106" s="64">
        <v>4217</v>
      </c>
      <c r="G106" s="62">
        <v>3961</v>
      </c>
      <c r="H106" s="65">
        <v>1708</v>
      </c>
      <c r="I106" s="63"/>
      <c r="J106" s="64">
        <v>71868</v>
      </c>
      <c r="K106" s="54">
        <f t="shared" si="3"/>
        <v>83.137254901960787</v>
      </c>
      <c r="L106" s="55">
        <v>2928</v>
      </c>
      <c r="M106" s="56">
        <v>60</v>
      </c>
      <c r="N106" s="56">
        <v>9</v>
      </c>
      <c r="O106" s="57">
        <f t="shared" si="4"/>
        <v>5.7568593500266383</v>
      </c>
      <c r="Q106" s="122">
        <v>15016</v>
      </c>
      <c r="R106" s="59" t="s">
        <v>182</v>
      </c>
      <c r="S106" s="59"/>
    </row>
    <row r="107" spans="1:19" ht="22.5" customHeight="1">
      <c r="A107" s="144" t="s">
        <v>183</v>
      </c>
      <c r="B107" s="108"/>
      <c r="C107" s="61">
        <v>61622</v>
      </c>
      <c r="D107" s="62">
        <v>22751</v>
      </c>
      <c r="E107" s="63">
        <v>10</v>
      </c>
      <c r="F107" s="64">
        <v>2123</v>
      </c>
      <c r="G107" s="62">
        <v>2011</v>
      </c>
      <c r="H107" s="65">
        <v>1000</v>
      </c>
      <c r="I107" s="63">
        <v>0</v>
      </c>
      <c r="J107" s="64">
        <v>61622</v>
      </c>
      <c r="K107" s="54">
        <f t="shared" si="3"/>
        <v>100</v>
      </c>
      <c r="L107" s="55">
        <v>104</v>
      </c>
      <c r="M107" s="56">
        <v>48</v>
      </c>
      <c r="N107" s="56">
        <v>7</v>
      </c>
      <c r="O107" s="57">
        <f t="shared" si="4"/>
        <v>12.59390966687104</v>
      </c>
      <c r="Q107" s="122">
        <v>4893</v>
      </c>
      <c r="R107" s="59" t="s">
        <v>183</v>
      </c>
      <c r="S107" s="59"/>
    </row>
    <row r="108" spans="1:19" ht="22.5" customHeight="1">
      <c r="A108" s="144" t="s">
        <v>184</v>
      </c>
      <c r="B108" s="108"/>
      <c r="C108" s="61">
        <v>60098</v>
      </c>
      <c r="D108" s="62">
        <v>24654</v>
      </c>
      <c r="E108" s="63">
        <v>181</v>
      </c>
      <c r="F108" s="64">
        <v>1894</v>
      </c>
      <c r="G108" s="62">
        <v>1492</v>
      </c>
      <c r="H108" s="65">
        <v>663</v>
      </c>
      <c r="I108" s="63">
        <v>3</v>
      </c>
      <c r="J108" s="64">
        <v>55021</v>
      </c>
      <c r="K108" s="54">
        <f t="shared" si="3"/>
        <v>91.552131518519758</v>
      </c>
      <c r="L108" s="55">
        <v>634</v>
      </c>
      <c r="M108" s="56">
        <v>89</v>
      </c>
      <c r="N108" s="56">
        <v>10</v>
      </c>
      <c r="O108" s="57">
        <f t="shared" si="4"/>
        <v>6.7442486814050051</v>
      </c>
      <c r="Q108" s="122">
        <v>8911</v>
      </c>
      <c r="R108" s="59" t="s">
        <v>185</v>
      </c>
      <c r="S108" s="59"/>
    </row>
    <row r="109" spans="1:19" ht="22.5" customHeight="1">
      <c r="A109" s="47" t="s">
        <v>186</v>
      </c>
      <c r="B109" s="82"/>
      <c r="C109" s="61">
        <v>53213</v>
      </c>
      <c r="D109" s="62">
        <v>20879</v>
      </c>
      <c r="E109" s="63"/>
      <c r="F109" s="64">
        <v>2270</v>
      </c>
      <c r="G109" s="62">
        <v>2240</v>
      </c>
      <c r="H109" s="65">
        <v>802</v>
      </c>
      <c r="I109" s="134"/>
      <c r="J109" s="64">
        <v>49973</v>
      </c>
      <c r="K109" s="54"/>
      <c r="L109" s="55">
        <v>156</v>
      </c>
      <c r="M109" s="56">
        <v>52</v>
      </c>
      <c r="N109" s="56">
        <v>8</v>
      </c>
      <c r="O109" s="57">
        <f t="shared" si="4"/>
        <v>7.9731795025471977</v>
      </c>
      <c r="Q109" s="122">
        <v>6674</v>
      </c>
      <c r="R109" s="59" t="s">
        <v>187</v>
      </c>
      <c r="S109" s="59"/>
    </row>
    <row r="110" spans="1:19" ht="22.5" customHeight="1">
      <c r="A110" s="144" t="s">
        <v>188</v>
      </c>
      <c r="B110" s="108"/>
      <c r="C110" s="61">
        <v>6284</v>
      </c>
      <c r="D110" s="62"/>
      <c r="E110" s="63"/>
      <c r="F110" s="64">
        <v>44</v>
      </c>
      <c r="G110" s="62">
        <v>44</v>
      </c>
      <c r="H110" s="65"/>
      <c r="I110" s="134"/>
      <c r="J110" s="64">
        <v>6284</v>
      </c>
      <c r="K110" s="54">
        <f t="shared" si="3"/>
        <v>100</v>
      </c>
      <c r="L110" s="55"/>
      <c r="M110" s="56"/>
      <c r="N110" s="56"/>
      <c r="O110" s="57">
        <f t="shared" si="4"/>
        <v>6.4122448979591837</v>
      </c>
      <c r="Q110" s="122">
        <v>980</v>
      </c>
      <c r="R110" s="59" t="s">
        <v>189</v>
      </c>
      <c r="S110" s="59"/>
    </row>
    <row r="111" spans="1:19" ht="22.5" customHeight="1">
      <c r="A111" s="144" t="s">
        <v>190</v>
      </c>
      <c r="B111" s="108"/>
      <c r="C111" s="61">
        <v>84776</v>
      </c>
      <c r="D111" s="62">
        <v>32744</v>
      </c>
      <c r="E111" s="63">
        <v>106</v>
      </c>
      <c r="F111" s="64">
        <v>2825</v>
      </c>
      <c r="G111" s="62">
        <v>2712</v>
      </c>
      <c r="H111" s="65">
        <v>1070</v>
      </c>
      <c r="I111" s="134">
        <v>0</v>
      </c>
      <c r="J111" s="64">
        <v>55020</v>
      </c>
      <c r="K111" s="54">
        <f t="shared" si="3"/>
        <v>64.900443521751441</v>
      </c>
      <c r="L111" s="55">
        <v>1681</v>
      </c>
      <c r="M111" s="56">
        <v>180</v>
      </c>
      <c r="N111" s="56">
        <v>9</v>
      </c>
      <c r="O111" s="57">
        <f t="shared" si="4"/>
        <v>21.31121166415284</v>
      </c>
      <c r="Q111" s="122">
        <v>3978</v>
      </c>
      <c r="R111" s="59" t="s">
        <v>191</v>
      </c>
      <c r="S111" s="59"/>
    </row>
    <row r="112" spans="1:19" ht="22.5" customHeight="1">
      <c r="A112" s="144" t="s">
        <v>192</v>
      </c>
      <c r="B112" s="108"/>
      <c r="C112" s="61">
        <v>17925</v>
      </c>
      <c r="D112" s="62">
        <v>5836</v>
      </c>
      <c r="E112" s="63"/>
      <c r="F112" s="61">
        <v>102</v>
      </c>
      <c r="G112" s="62">
        <v>55</v>
      </c>
      <c r="H112" s="65">
        <v>22</v>
      </c>
      <c r="I112" s="145"/>
      <c r="J112" s="61">
        <v>17925</v>
      </c>
      <c r="K112" s="54">
        <f t="shared" si="3"/>
        <v>100</v>
      </c>
      <c r="L112" s="146"/>
      <c r="M112" s="147"/>
      <c r="N112" s="148">
        <v>2</v>
      </c>
      <c r="O112" s="57">
        <f t="shared" si="4"/>
        <v>12.886412652767794</v>
      </c>
      <c r="Q112" s="122">
        <v>1391</v>
      </c>
      <c r="R112" s="59" t="s">
        <v>193</v>
      </c>
      <c r="S112" s="59"/>
    </row>
    <row r="113" spans="1:20" ht="22.5" customHeight="1">
      <c r="A113" s="115" t="s">
        <v>194</v>
      </c>
      <c r="B113" s="116"/>
      <c r="C113" s="137">
        <v>79049</v>
      </c>
      <c r="D113" s="138">
        <v>33994</v>
      </c>
      <c r="E113" s="139">
        <v>251</v>
      </c>
      <c r="F113" s="140">
        <v>1988</v>
      </c>
      <c r="G113" s="138">
        <v>1773</v>
      </c>
      <c r="H113" s="149">
        <v>768</v>
      </c>
      <c r="I113" s="150">
        <v>0</v>
      </c>
      <c r="J113" s="140">
        <v>61540</v>
      </c>
      <c r="K113" s="54">
        <f t="shared" si="3"/>
        <v>77.850447190982806</v>
      </c>
      <c r="L113" s="142">
        <v>331</v>
      </c>
      <c r="M113" s="143">
        <v>35</v>
      </c>
      <c r="N113" s="56">
        <v>3</v>
      </c>
      <c r="O113" s="57">
        <f t="shared" si="4"/>
        <v>12.434953594462797</v>
      </c>
      <c r="Q113" s="122">
        <v>6357</v>
      </c>
      <c r="R113" s="68" t="s">
        <v>195</v>
      </c>
      <c r="S113" s="68"/>
    </row>
    <row r="114" spans="1:20" ht="22.5" customHeight="1">
      <c r="A114" s="60" t="s">
        <v>196</v>
      </c>
      <c r="B114" s="81"/>
      <c r="C114" s="61">
        <v>58971</v>
      </c>
      <c r="D114" s="62">
        <v>26901</v>
      </c>
      <c r="E114" s="63">
        <v>74</v>
      </c>
      <c r="F114" s="64">
        <v>2487</v>
      </c>
      <c r="G114" s="62">
        <v>2380</v>
      </c>
      <c r="H114" s="65">
        <v>1220</v>
      </c>
      <c r="I114" s="63">
        <v>0</v>
      </c>
      <c r="J114" s="64">
        <v>44323</v>
      </c>
      <c r="K114" s="54">
        <f t="shared" si="3"/>
        <v>75.160672194807617</v>
      </c>
      <c r="L114" s="55">
        <v>20</v>
      </c>
      <c r="M114" s="56">
        <v>23</v>
      </c>
      <c r="N114" s="56">
        <v>5</v>
      </c>
      <c r="O114" s="57">
        <f t="shared" si="4"/>
        <v>8.9093518658407618</v>
      </c>
      <c r="Q114" s="122">
        <v>6619</v>
      </c>
      <c r="R114" s="68" t="s">
        <v>197</v>
      </c>
      <c r="S114" s="68"/>
    </row>
    <row r="115" spans="1:20" ht="22.5" customHeight="1">
      <c r="A115" s="60" t="s">
        <v>198</v>
      </c>
      <c r="B115" s="81"/>
      <c r="C115" s="61">
        <v>25857</v>
      </c>
      <c r="D115" s="62">
        <v>9376</v>
      </c>
      <c r="E115" s="63">
        <v>32</v>
      </c>
      <c r="F115" s="64">
        <v>2139</v>
      </c>
      <c r="G115" s="62">
        <v>1532</v>
      </c>
      <c r="H115" s="65">
        <v>638</v>
      </c>
      <c r="I115" s="63">
        <v>0</v>
      </c>
      <c r="J115" s="64">
        <v>23139</v>
      </c>
      <c r="K115" s="54">
        <f t="shared" si="3"/>
        <v>89.488339714584058</v>
      </c>
      <c r="L115" s="55">
        <v>684</v>
      </c>
      <c r="M115" s="56">
        <v>22</v>
      </c>
      <c r="N115" s="56">
        <v>3</v>
      </c>
      <c r="O115" s="57">
        <f t="shared" si="4"/>
        <v>3.0907243605068131</v>
      </c>
      <c r="Q115" s="122">
        <v>8366</v>
      </c>
      <c r="R115" s="68" t="s">
        <v>199</v>
      </c>
      <c r="S115" s="68"/>
    </row>
    <row r="116" spans="1:20" ht="22.5" customHeight="1">
      <c r="A116" s="144" t="s">
        <v>200</v>
      </c>
      <c r="B116" s="108"/>
      <c r="C116" s="61">
        <v>39486</v>
      </c>
      <c r="D116" s="62">
        <v>7578</v>
      </c>
      <c r="E116" s="63">
        <v>91</v>
      </c>
      <c r="F116" s="64">
        <v>712</v>
      </c>
      <c r="G116" s="62">
        <v>630</v>
      </c>
      <c r="H116" s="65">
        <v>172</v>
      </c>
      <c r="I116" s="63">
        <v>0</v>
      </c>
      <c r="J116" s="64">
        <v>29282</v>
      </c>
      <c r="K116" s="54">
        <f t="shared" si="3"/>
        <v>74.157929392696147</v>
      </c>
      <c r="L116" s="55">
        <v>51</v>
      </c>
      <c r="M116" s="56">
        <v>7</v>
      </c>
      <c r="N116" s="56">
        <v>5</v>
      </c>
      <c r="O116" s="57">
        <f t="shared" si="4"/>
        <v>8.7668738898756668</v>
      </c>
      <c r="Q116" s="122">
        <v>4504</v>
      </c>
      <c r="R116" s="59" t="s">
        <v>201</v>
      </c>
      <c r="S116" s="59"/>
    </row>
    <row r="117" spans="1:20" ht="22.5" customHeight="1">
      <c r="A117" s="144" t="s">
        <v>202</v>
      </c>
      <c r="B117" s="108"/>
      <c r="C117" s="61">
        <v>30204</v>
      </c>
      <c r="D117" s="62">
        <v>14584</v>
      </c>
      <c r="E117" s="63"/>
      <c r="F117" s="64">
        <v>658</v>
      </c>
      <c r="G117" s="62">
        <v>488</v>
      </c>
      <c r="H117" s="65">
        <v>118</v>
      </c>
      <c r="I117" s="63"/>
      <c r="J117" s="64">
        <v>29409</v>
      </c>
      <c r="K117" s="54">
        <f t="shared" si="3"/>
        <v>97.36789829161701</v>
      </c>
      <c r="L117" s="55">
        <v>100</v>
      </c>
      <c r="M117" s="56">
        <v>17</v>
      </c>
      <c r="N117" s="56">
        <v>2</v>
      </c>
      <c r="O117" s="57">
        <f t="shared" si="4"/>
        <v>6.5263612791702679</v>
      </c>
      <c r="Q117" s="122">
        <v>4628</v>
      </c>
      <c r="R117" s="59" t="s">
        <v>203</v>
      </c>
      <c r="S117" s="59"/>
    </row>
    <row r="118" spans="1:20" ht="22.5" customHeight="1">
      <c r="A118" s="144" t="s">
        <v>204</v>
      </c>
      <c r="B118" s="108"/>
      <c r="C118" s="61">
        <v>58516</v>
      </c>
      <c r="D118" s="62">
        <v>25691</v>
      </c>
      <c r="E118" s="63"/>
      <c r="F118" s="64">
        <v>4089</v>
      </c>
      <c r="G118" s="62">
        <v>1813</v>
      </c>
      <c r="H118" s="65">
        <v>571</v>
      </c>
      <c r="I118" s="63"/>
      <c r="J118" s="64">
        <v>50752</v>
      </c>
      <c r="K118" s="54">
        <f t="shared" si="3"/>
        <v>86.731834028299943</v>
      </c>
      <c r="L118" s="55">
        <v>350</v>
      </c>
      <c r="M118" s="56">
        <v>36</v>
      </c>
      <c r="N118" s="56">
        <v>9</v>
      </c>
      <c r="O118" s="57">
        <f t="shared" si="4"/>
        <v>5.9101100898899102</v>
      </c>
      <c r="Q118" s="122">
        <v>9901</v>
      </c>
      <c r="R118" s="59" t="s">
        <v>205</v>
      </c>
      <c r="S118" s="59"/>
    </row>
    <row r="119" spans="1:20" ht="22.5" customHeight="1">
      <c r="A119" s="144" t="s">
        <v>206</v>
      </c>
      <c r="B119" s="108"/>
      <c r="C119" s="61">
        <v>46632</v>
      </c>
      <c r="D119" s="62">
        <v>8750</v>
      </c>
      <c r="E119" s="63">
        <v>400</v>
      </c>
      <c r="F119" s="64">
        <v>1898</v>
      </c>
      <c r="G119" s="62">
        <v>604</v>
      </c>
      <c r="H119" s="65">
        <v>213</v>
      </c>
      <c r="I119" s="63">
        <v>0</v>
      </c>
      <c r="J119" s="64">
        <v>23263</v>
      </c>
      <c r="K119" s="54">
        <f t="shared" si="3"/>
        <v>49.886344141362152</v>
      </c>
      <c r="L119" s="55">
        <v>0</v>
      </c>
      <c r="M119" s="56">
        <v>2</v>
      </c>
      <c r="N119" s="56">
        <v>3</v>
      </c>
      <c r="O119" s="57">
        <f t="shared" si="4"/>
        <v>5.1957660167130921</v>
      </c>
      <c r="Q119" s="122">
        <v>8975</v>
      </c>
      <c r="R119" s="59" t="s">
        <v>206</v>
      </c>
      <c r="S119" s="59"/>
    </row>
    <row r="120" spans="1:20" ht="22.5" customHeight="1">
      <c r="A120" s="144" t="s">
        <v>207</v>
      </c>
      <c r="B120" s="108"/>
      <c r="C120" s="61">
        <v>28629</v>
      </c>
      <c r="D120" s="62">
        <v>9340</v>
      </c>
      <c r="E120" s="63">
        <v>20</v>
      </c>
      <c r="F120" s="64">
        <v>822</v>
      </c>
      <c r="G120" s="62">
        <v>783</v>
      </c>
      <c r="H120" s="65">
        <v>222</v>
      </c>
      <c r="I120" s="63">
        <v>0</v>
      </c>
      <c r="J120" s="64">
        <v>22670</v>
      </c>
      <c r="K120" s="54">
        <f t="shared" si="3"/>
        <v>79.185441335708546</v>
      </c>
      <c r="L120" s="55">
        <v>952</v>
      </c>
      <c r="M120" s="56">
        <v>22</v>
      </c>
      <c r="N120" s="56">
        <v>3</v>
      </c>
      <c r="O120" s="57">
        <f t="shared" si="4"/>
        <v>9.7643246930422922</v>
      </c>
      <c r="Q120" s="122">
        <v>2932</v>
      </c>
      <c r="R120" s="59" t="s">
        <v>207</v>
      </c>
      <c r="S120" s="59"/>
    </row>
    <row r="121" spans="1:20" ht="22.5" customHeight="1" thickBot="1">
      <c r="A121" s="151" t="s">
        <v>208</v>
      </c>
      <c r="B121" s="152"/>
      <c r="C121" s="153">
        <v>33702</v>
      </c>
      <c r="D121" s="154"/>
      <c r="E121" s="155"/>
      <c r="F121" s="156">
        <v>634</v>
      </c>
      <c r="G121" s="154">
        <v>244</v>
      </c>
      <c r="H121" s="157"/>
      <c r="I121" s="155"/>
      <c r="J121" s="153">
        <v>30325</v>
      </c>
      <c r="K121" s="54">
        <f t="shared" si="3"/>
        <v>89.979823155895787</v>
      </c>
      <c r="L121" s="158">
        <v>17</v>
      </c>
      <c r="M121" s="159"/>
      <c r="N121" s="159"/>
      <c r="O121" s="160"/>
      <c r="Q121" s="161"/>
      <c r="R121" s="59" t="s">
        <v>208</v>
      </c>
      <c r="S121" s="59"/>
    </row>
    <row r="122" spans="1:20" ht="22.5" customHeight="1" thickTop="1">
      <c r="A122" s="162" t="s">
        <v>209</v>
      </c>
      <c r="B122" s="163"/>
      <c r="C122" s="164">
        <f t="shared" ref="C122:J122" si="5">SUM(C7:C121)</f>
        <v>10205004</v>
      </c>
      <c r="D122" s="165">
        <f t="shared" si="5"/>
        <v>2856695</v>
      </c>
      <c r="E122" s="164">
        <f t="shared" si="5"/>
        <v>32972</v>
      </c>
      <c r="F122" s="166">
        <f t="shared" si="5"/>
        <v>368059</v>
      </c>
      <c r="G122" s="165">
        <f t="shared" si="5"/>
        <v>313385</v>
      </c>
      <c r="H122" s="167">
        <f t="shared" si="5"/>
        <v>93462</v>
      </c>
      <c r="I122" s="164">
        <f t="shared" si="5"/>
        <v>1021</v>
      </c>
      <c r="J122" s="166">
        <f t="shared" si="5"/>
        <v>6191757</v>
      </c>
      <c r="K122" s="168">
        <f>J122/C122*100</f>
        <v>60.673734179820016</v>
      </c>
      <c r="L122" s="169">
        <f>SUM(L7:L121)</f>
        <v>172223</v>
      </c>
      <c r="M122" s="170">
        <f>SUM(M7:M121)</f>
        <v>6114</v>
      </c>
      <c r="N122" s="170">
        <f>SUM(N7:N121)</f>
        <v>854</v>
      </c>
      <c r="O122" s="171">
        <f>C122/Q7</f>
        <v>4.8650115940260257</v>
      </c>
      <c r="Q122" s="172">
        <f>SUM(Q8:Q121)</f>
        <v>2000096</v>
      </c>
      <c r="T122" s="8">
        <f>ROUND(J121/C121*100,0)</f>
        <v>90</v>
      </c>
    </row>
    <row r="123" spans="1:20">
      <c r="A123" s="173"/>
      <c r="B123" s="173"/>
    </row>
    <row r="124" spans="1:20">
      <c r="A124" s="173" t="s">
        <v>210</v>
      </c>
      <c r="B124" s="173"/>
    </row>
    <row r="125" spans="1:20">
      <c r="A125" s="173"/>
      <c r="B125" s="173"/>
    </row>
    <row r="126" spans="1:20">
      <c r="A126" s="173" t="s">
        <v>211</v>
      </c>
      <c r="B126" s="173"/>
    </row>
    <row r="127" spans="1:20">
      <c r="A127" s="173"/>
      <c r="B127" s="173"/>
    </row>
    <row r="128" spans="1:20">
      <c r="A128" s="173"/>
      <c r="B128" s="173"/>
    </row>
    <row r="129" spans="1:2">
      <c r="A129" s="173"/>
      <c r="B129" s="173"/>
    </row>
  </sheetData>
  <mergeCells count="180">
    <mergeCell ref="A120:B120"/>
    <mergeCell ref="R120:S120"/>
    <mergeCell ref="A121:B121"/>
    <mergeCell ref="R121:S121"/>
    <mergeCell ref="A122:B122"/>
    <mergeCell ref="A117:B117"/>
    <mergeCell ref="R117:S117"/>
    <mergeCell ref="A118:B118"/>
    <mergeCell ref="R118:S118"/>
    <mergeCell ref="A119:B119"/>
    <mergeCell ref="R119:S119"/>
    <mergeCell ref="A114:B114"/>
    <mergeCell ref="R114:S114"/>
    <mergeCell ref="A115:B115"/>
    <mergeCell ref="R115:S115"/>
    <mergeCell ref="A116:B116"/>
    <mergeCell ref="R116:S116"/>
    <mergeCell ref="A111:B111"/>
    <mergeCell ref="R111:S111"/>
    <mergeCell ref="A112:B112"/>
    <mergeCell ref="R112:S112"/>
    <mergeCell ref="A113:B113"/>
    <mergeCell ref="R113:S113"/>
    <mergeCell ref="A108:B108"/>
    <mergeCell ref="R108:S108"/>
    <mergeCell ref="A109:B109"/>
    <mergeCell ref="R109:S109"/>
    <mergeCell ref="A110:B110"/>
    <mergeCell ref="R110:S110"/>
    <mergeCell ref="A105:B105"/>
    <mergeCell ref="R105:S105"/>
    <mergeCell ref="A106:B106"/>
    <mergeCell ref="R106:S106"/>
    <mergeCell ref="A107:B107"/>
    <mergeCell ref="R107:S107"/>
    <mergeCell ref="A102:B102"/>
    <mergeCell ref="R102:S102"/>
    <mergeCell ref="A103:B103"/>
    <mergeCell ref="R103:S103"/>
    <mergeCell ref="A104:B104"/>
    <mergeCell ref="R104:S104"/>
    <mergeCell ref="A99:B99"/>
    <mergeCell ref="R99:S99"/>
    <mergeCell ref="A100:B100"/>
    <mergeCell ref="R100:S100"/>
    <mergeCell ref="A101:B101"/>
    <mergeCell ref="R101:S101"/>
    <mergeCell ref="A96:B96"/>
    <mergeCell ref="R96:S96"/>
    <mergeCell ref="A97:B97"/>
    <mergeCell ref="R97:S97"/>
    <mergeCell ref="A98:B98"/>
    <mergeCell ref="R98:S98"/>
    <mergeCell ref="A93:B93"/>
    <mergeCell ref="R93:S93"/>
    <mergeCell ref="A94:B94"/>
    <mergeCell ref="R94:S94"/>
    <mergeCell ref="A95:B95"/>
    <mergeCell ref="R95:S95"/>
    <mergeCell ref="A90:B90"/>
    <mergeCell ref="O90:O91"/>
    <mergeCell ref="Q90:Q91"/>
    <mergeCell ref="R90:S90"/>
    <mergeCell ref="A91:B91"/>
    <mergeCell ref="A92:B92"/>
    <mergeCell ref="R92:S92"/>
    <mergeCell ref="A87:B87"/>
    <mergeCell ref="R87:S87"/>
    <mergeCell ref="A88:B88"/>
    <mergeCell ref="R88:S88"/>
    <mergeCell ref="A89:B89"/>
    <mergeCell ref="R89:S89"/>
    <mergeCell ref="A84:B84"/>
    <mergeCell ref="R84:S84"/>
    <mergeCell ref="A85:B85"/>
    <mergeCell ref="O85:O86"/>
    <mergeCell ref="Q85:Q86"/>
    <mergeCell ref="R85:S85"/>
    <mergeCell ref="A86:B86"/>
    <mergeCell ref="R86:S86"/>
    <mergeCell ref="R77:S77"/>
    <mergeCell ref="A78:B78"/>
    <mergeCell ref="R78:S78"/>
    <mergeCell ref="A79:B79"/>
    <mergeCell ref="O79:O83"/>
    <mergeCell ref="Q79:Q83"/>
    <mergeCell ref="R79:S79"/>
    <mergeCell ref="R72:S72"/>
    <mergeCell ref="A73:B73"/>
    <mergeCell ref="R73:S73"/>
    <mergeCell ref="A74:B74"/>
    <mergeCell ref="R74:S74"/>
    <mergeCell ref="A75:B75"/>
    <mergeCell ref="O75:O77"/>
    <mergeCell ref="Q75:Q77"/>
    <mergeCell ref="R75:S75"/>
    <mergeCell ref="A77:B77"/>
    <mergeCell ref="A61:B61"/>
    <mergeCell ref="O61:O69"/>
    <mergeCell ref="P61:P69"/>
    <mergeCell ref="Q61:Q69"/>
    <mergeCell ref="R61:S61"/>
    <mergeCell ref="A70:B70"/>
    <mergeCell ref="O70:O74"/>
    <mergeCell ref="Q70:Q74"/>
    <mergeCell ref="R70:S70"/>
    <mergeCell ref="A72:B72"/>
    <mergeCell ref="A58:B58"/>
    <mergeCell ref="R58:S58"/>
    <mergeCell ref="A59:B59"/>
    <mergeCell ref="R59:S59"/>
    <mergeCell ref="A60:B60"/>
    <mergeCell ref="R60:S60"/>
    <mergeCell ref="A51:B51"/>
    <mergeCell ref="O51:O53"/>
    <mergeCell ref="Q51:Q53"/>
    <mergeCell ref="R51:S51"/>
    <mergeCell ref="A54:B54"/>
    <mergeCell ref="O54:O57"/>
    <mergeCell ref="Q54:Q57"/>
    <mergeCell ref="R54:S54"/>
    <mergeCell ref="A48:B48"/>
    <mergeCell ref="R48:S48"/>
    <mergeCell ref="A49:B49"/>
    <mergeCell ref="O49:O50"/>
    <mergeCell ref="Q49:Q50"/>
    <mergeCell ref="R49:S49"/>
    <mergeCell ref="A50:B50"/>
    <mergeCell ref="R50:S50"/>
    <mergeCell ref="A45:B45"/>
    <mergeCell ref="O45:O46"/>
    <mergeCell ref="Q45:Q46"/>
    <mergeCell ref="R45:S45"/>
    <mergeCell ref="A47:B47"/>
    <mergeCell ref="R47:S47"/>
    <mergeCell ref="A26:B26"/>
    <mergeCell ref="O26:O44"/>
    <mergeCell ref="Q26:Q44"/>
    <mergeCell ref="R26:S26"/>
    <mergeCell ref="A43:B43"/>
    <mergeCell ref="A44:B44"/>
    <mergeCell ref="A23:B23"/>
    <mergeCell ref="R23:S23"/>
    <mergeCell ref="A24:B24"/>
    <mergeCell ref="R24:S24"/>
    <mergeCell ref="A25:B25"/>
    <mergeCell ref="R25:S25"/>
    <mergeCell ref="A10:B10"/>
    <mergeCell ref="O10:O20"/>
    <mergeCell ref="Q10:Q20"/>
    <mergeCell ref="R10:S10"/>
    <mergeCell ref="A21:B21"/>
    <mergeCell ref="O21:O24"/>
    <mergeCell ref="Q21:Q24"/>
    <mergeCell ref="R21:S21"/>
    <mergeCell ref="A22:B22"/>
    <mergeCell ref="R22:S22"/>
    <mergeCell ref="R7:S7"/>
    <mergeCell ref="A8:B8"/>
    <mergeCell ref="O8:O9"/>
    <mergeCell ref="Q8:Q9"/>
    <mergeCell ref="R8:S8"/>
    <mergeCell ref="A9:B9"/>
    <mergeCell ref="R9:S9"/>
    <mergeCell ref="D4:D5"/>
    <mergeCell ref="E4:E5"/>
    <mergeCell ref="G4:G5"/>
    <mergeCell ref="H4:H5"/>
    <mergeCell ref="I4:I5"/>
    <mergeCell ref="A7:B7"/>
    <mergeCell ref="A2:B6"/>
    <mergeCell ref="C2:N2"/>
    <mergeCell ref="O2:O5"/>
    <mergeCell ref="C3:C5"/>
    <mergeCell ref="F3:F5"/>
    <mergeCell ref="J3:J5"/>
    <mergeCell ref="K3:K5"/>
    <mergeCell ref="L3:L5"/>
    <mergeCell ref="M3:M5"/>
    <mergeCell ref="N3:N5"/>
  </mergeCells>
  <phoneticPr fontId="3"/>
  <dataValidations count="1">
    <dataValidation imeMode="halfAlpha" allowBlank="1" showInputMessage="1" showErrorMessage="1" sqref="C99:J99 L99:N99 C112:J112 L112:M112"/>
  </dataValidations>
  <printOptions horizontalCentered="1"/>
  <pageMargins left="0.59055118110236227" right="0.59055118110236227" top="0.59055118110236227" bottom="0.59055118110236227" header="0.31496062992125984" footer="0.31496062992125984"/>
  <pageSetup paperSize="9" firstPageNumber="17" orientation="portrait" useFirstPageNumber="1" r:id="rId1"/>
  <headerFooter>
    <oddHeader>&amp;C平成27年度長野県公共図書館概況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5資料</vt:lpstr>
      <vt:lpstr>'5資料'!Print_Area</vt:lpstr>
      <vt:lpstr>'5資料'!Print_Titles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lics-pc</dc:creator>
  <cp:lastModifiedBy>lics-pc</cp:lastModifiedBy>
  <dcterms:created xsi:type="dcterms:W3CDTF">2015-09-03T08:46:35Z</dcterms:created>
  <dcterms:modified xsi:type="dcterms:W3CDTF">2015-09-03T08:46:50Z</dcterms:modified>
</cp:coreProperties>
</file>