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4財政" sheetId="1" r:id="rId1"/>
  </sheets>
  <definedNames>
    <definedName name="_xlnm.Print_Area" localSheetId="0">'4財政'!$A$1:$M$165</definedName>
    <definedName name="_xlnm.Print_Titles" localSheetId="0">'4財政'!$3:$6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10" i="1"/>
  <c r="O121" i="1" s="1"/>
  <c r="O21" i="1"/>
  <c r="O25" i="1"/>
  <c r="O26" i="1"/>
  <c r="O45" i="1"/>
  <c r="O47" i="1"/>
  <c r="O48" i="1"/>
  <c r="O49" i="1"/>
  <c r="O51" i="1"/>
  <c r="O52" i="1"/>
  <c r="O53" i="1"/>
  <c r="O54" i="1"/>
  <c r="O58" i="1"/>
  <c r="O59" i="1"/>
  <c r="O60" i="1"/>
  <c r="O61" i="1"/>
  <c r="O70" i="1"/>
  <c r="O71" i="1"/>
  <c r="O72" i="1"/>
  <c r="O73" i="1"/>
  <c r="O74" i="1"/>
  <c r="O75" i="1"/>
  <c r="O78" i="1"/>
  <c r="O79" i="1"/>
  <c r="O80" i="1"/>
  <c r="O81" i="1"/>
  <c r="O82" i="1"/>
  <c r="O83" i="1"/>
  <c r="O84" i="1"/>
  <c r="O85" i="1"/>
  <c r="O87" i="1"/>
  <c r="O88" i="1"/>
  <c r="O89" i="1"/>
  <c r="O90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R121" i="1"/>
  <c r="L121" i="1" l="1"/>
  <c r="K121" i="1"/>
  <c r="I121" i="1"/>
  <c r="H121" i="1"/>
  <c r="G121" i="1"/>
  <c r="F121" i="1"/>
  <c r="M121" i="1" s="1"/>
  <c r="E121" i="1"/>
  <c r="D121" i="1"/>
  <c r="C121" i="1"/>
  <c r="J120" i="1"/>
  <c r="M119" i="1"/>
  <c r="J119" i="1"/>
  <c r="M118" i="1"/>
  <c r="J118" i="1"/>
  <c r="M117" i="1"/>
  <c r="J117" i="1"/>
  <c r="M116" i="1"/>
  <c r="J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M91" i="1"/>
  <c r="J91" i="1"/>
  <c r="M90" i="1"/>
  <c r="J90" i="1"/>
  <c r="M89" i="1"/>
  <c r="J89" i="1"/>
  <c r="M88" i="1"/>
  <c r="J88" i="1"/>
  <c r="M87" i="1"/>
  <c r="J87" i="1"/>
  <c r="J86" i="1"/>
  <c r="M85" i="1"/>
  <c r="J85" i="1"/>
  <c r="M84" i="1"/>
  <c r="J84" i="1"/>
  <c r="M83" i="1"/>
  <c r="J83" i="1"/>
  <c r="M82" i="1"/>
  <c r="J82" i="1"/>
  <c r="M81" i="1"/>
  <c r="J81" i="1"/>
  <c r="M80" i="1"/>
  <c r="J80" i="1"/>
  <c r="M79" i="1"/>
  <c r="J79" i="1"/>
  <c r="M78" i="1"/>
  <c r="J78" i="1"/>
  <c r="M77" i="1"/>
  <c r="J77" i="1"/>
  <c r="M76" i="1"/>
  <c r="M75" i="1"/>
  <c r="J75" i="1"/>
  <c r="M74" i="1"/>
  <c r="J74" i="1"/>
  <c r="M73" i="1"/>
  <c r="J73" i="1"/>
  <c r="M72" i="1"/>
  <c r="J72" i="1"/>
  <c r="M71" i="1"/>
  <c r="J71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10" i="1"/>
  <c r="J10" i="1"/>
  <c r="J9" i="1"/>
  <c r="M8" i="1"/>
  <c r="J8" i="1"/>
  <c r="M7" i="1"/>
  <c r="J7" i="1"/>
  <c r="J121" i="1" l="1"/>
</calcChain>
</file>

<file path=xl/sharedStrings.xml><?xml version="1.0" encoding="utf-8"?>
<sst xmlns="http://schemas.openxmlformats.org/spreadsheetml/2006/main" count="260" uniqueCount="208">
  <si>
    <t>４ 財　政</t>
    <rPh sb="2" eb="5">
      <t>ザイセイ</t>
    </rPh>
    <phoneticPr fontId="4"/>
  </si>
  <si>
    <t>館名</t>
    <phoneticPr fontId="4"/>
  </si>
  <si>
    <t>平成26年度予算額</t>
    <rPh sb="0" eb="2">
      <t>ヘイセイ</t>
    </rPh>
    <rPh sb="4" eb="6">
      <t>ネンド</t>
    </rPh>
    <rPh sb="6" eb="9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</si>
  <si>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</si>
  <si>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</si>
  <si>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</si>
  <si>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</si>
  <si>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</si>
  <si>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</si>
  <si>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平成26年度予算額のうち</t>
    <rPh sb="0" eb="2">
      <t>ヘイセイ</t>
    </rPh>
    <rPh sb="4" eb="5">
      <t>トシ</t>
    </rPh>
    <rPh sb="5" eb="6">
      <t>タビ</t>
    </rPh>
    <rPh sb="6" eb="9">
      <t>ヨサンガク</t>
    </rPh>
    <phoneticPr fontId="4"/>
  </si>
  <si>
    <t>平成24年度決算額のうち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</si>
  <si>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</si>
  <si>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</si>
  <si>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</si>
  <si>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</si>
  <si>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</si>
  <si>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</si>
  <si>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</si>
  <si>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</si>
  <si>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</si>
  <si>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</si>
  <si>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</si>
  <si>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</si>
  <si>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</si>
  <si>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</si>
  <si>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</si>
  <si>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</si>
  <si>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</si>
  <si>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</si>
  <si>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</si>
  <si>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</si>
  <si>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</si>
  <si>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</si>
  <si>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</si>
  <si>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</si>
  <si>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</si>
  <si>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</si>
  <si>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</si>
  <si>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</si>
  <si>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</si>
  <si>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</si>
  <si>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</si>
  <si>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</si>
  <si>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</si>
  <si>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</si>
  <si>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</si>
  <si>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</si>
  <si>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</si>
  <si>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</si>
  <si>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</si>
  <si>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</si>
  <si>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</si>
  <si>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</si>
  <si>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</si>
  <si>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</si>
  <si>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</si>
  <si>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</si>
  <si>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</si>
  <si>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</si>
  <si>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</si>
  <si>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</si>
  <si>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</si>
  <si>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</si>
  <si>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</si>
  <si>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</si>
  <si>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</si>
  <si>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</si>
  <si>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</si>
  <si>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</si>
  <si>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</si>
  <si>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</si>
  <si>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</si>
  <si>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</si>
  <si>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</si>
  <si>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</si>
  <si>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</si>
  <si>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</si>
  <si>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</si>
  <si>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</si>
  <si>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</si>
  <si>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</si>
  <si>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</si>
  <si>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</si>
  <si>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</si>
  <si>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</si>
  <si>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</si>
  <si>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</si>
  <si>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</si>
  <si>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</si>
  <si>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</si>
  <si>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</si>
  <si>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</si>
  <si>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</si>
  <si>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</si>
  <si>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</si>
  <si>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</si>
  <si>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</si>
  <si>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</si>
  <si>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</si>
  <si>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</si>
  <si>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</si>
  <si>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</si>
  <si>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</si>
  <si>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</si>
  <si>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</si>
  <si>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</si>
  <si>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</si>
  <si>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</si>
  <si>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</si>
  <si>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</si>
  <si>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</si>
  <si>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</si>
  <si>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</si>
  <si>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</si>
  <si>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</si>
  <si>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</si>
  <si>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</si>
  <si>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</si>
  <si>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</si>
  <si>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</si>
  <si>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</si>
  <si>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</si>
  <si>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</si>
  <si>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</si>
  <si>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</si>
  <si>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</si>
  <si>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</si>
  <si>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</si>
  <si>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</si>
  <si>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</si>
  <si>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</si>
  <si>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</si>
  <si>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</si>
  <si>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</si>
  <si>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</si>
  <si>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</si>
  <si>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</si>
  <si>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</si>
  <si>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</si>
  <si>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</si>
  <si>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</si>
  <si>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</si>
  <si>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</si>
  <si>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</si>
  <si>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</si>
  <si>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</si>
  <si>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</si>
  <si>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</si>
  <si>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</si>
  <si>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</si>
  <si>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</si>
  <si>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</si>
  <si>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</si>
  <si>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</si>
  <si>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</si>
  <si>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</si>
  <si>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</si>
  <si>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</si>
  <si>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</si>
  <si>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</si>
  <si>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</si>
  <si>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</si>
  <si>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</si>
  <si>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</si>
  <si>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</si>
  <si>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</si>
  <si>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</si>
  <si>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</si>
  <si>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</si>
  <si>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</si>
  <si>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</si>
  <si>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</si>
  <si>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</si>
  <si>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</si>
  <si>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</si>
  <si>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</si>
  <si>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</si>
  <si>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</si>
  <si>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</si>
  <si>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</si>
  <si>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</si>
  <si>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</si>
  <si>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</si>
  <si>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</si>
  <si>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</si>
  <si>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</si>
  <si>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</si>
  <si>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</si>
  <si>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</si>
  <si>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</si>
  <si>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</si>
  <si>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</si>
  <si>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</si>
  <si>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</si>
  <si>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</si>
  <si>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</si>
  <si>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</si>
  <si>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</si>
  <si>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</si>
  <si>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</si>
  <si>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</si>
  <si>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</si>
  <si>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</si>
  <si>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</si>
  <si>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</si>
  <si>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</si>
  <si>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</si>
  <si>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人口1人当図書費：平成26年度予算額のうち図書費/県人口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ヘイセイ</t>
    </rPh>
    <rPh sb="16" eb="18">
      <t>ネンド</t>
    </rPh>
    <rPh sb="18" eb="21">
      <t>ヨサンガク</t>
    </rPh>
    <rPh sb="24" eb="27">
      <t>トショヒ</t>
    </rPh>
    <rPh sb="28" eb="29">
      <t>ケン</t>
    </rPh>
    <rPh sb="29" eb="31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</si>
</sst>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181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38" fontId="6" fillId="0" borderId="1" xfId="1" applyFont="1" applyBorder="1" applyAlignment="1">
      <alignment horizontal="distributed"/>
    </xf>
    <xf numFmtId="38" fontId="7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 textRotation="255" wrapTex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38" fontId="6" fillId="0" borderId="25" xfId="1" applyFont="1" applyBorder="1" applyAlignment="1"/>
    <xf numFmtId="38" fontId="6" fillId="0" borderId="25" xfId="3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 wrapText="1"/>
    </xf>
    <xf numFmtId="178" fontId="6" fillId="0" borderId="21" xfId="1" applyNumberFormat="1" applyFont="1" applyBorder="1" applyAlignment="1">
      <alignment horizontal="right" vertical="center" wrapText="1"/>
    </xf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0" fontId="6" fillId="0" borderId="25" xfId="2" applyFont="1" applyBorder="1" applyAlignment="1" applyProtection="1">
      <alignment horizontal="distributed" vertical="center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7" xfId="2" applyFont="1" applyBorder="1" applyAlignment="1" applyProtection="1">
      <alignment horizontal="distributed" vertical="center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8" fontId="6" fillId="0" borderId="13" xfId="1" applyNumberFormat="1" applyFont="1" applyBorder="1" applyAlignment="1">
      <alignment horizontal="right" vertical="center" wrapText="1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horizontal="right" vertical="center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27" xfId="1" applyNumberFormat="1" applyFont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0" fontId="6" fillId="0" borderId="8" xfId="2" applyFont="1" applyFill="1" applyBorder="1"/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6" fillId="0" borderId="6" xfId="2" applyFont="1" applyBorder="1" applyAlignment="1">
      <alignment horizontal="distributed" vertical="center"/>
    </xf>
    <xf numFmtId="0" fontId="6" fillId="0" borderId="21" xfId="2" applyFont="1" applyBorder="1" applyAlignment="1" applyProtection="1">
      <alignment vertical="center"/>
      <protection locked="0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6" fillId="0" borderId="8" xfId="2" applyFont="1" applyFill="1" applyBorder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179" fontId="6" fillId="0" borderId="25" xfId="4" applyNumberFormat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 shrinkToFit="1"/>
    </xf>
    <xf numFmtId="38" fontId="6" fillId="0" borderId="37" xfId="1" applyFont="1" applyBorder="1" applyAlignment="1">
      <alignment horizontal="right" vertical="center" shrinkToFit="1"/>
    </xf>
    <xf numFmtId="38" fontId="6" fillId="0" borderId="38" xfId="1" applyFont="1" applyBorder="1" applyAlignment="1">
      <alignment horizontal="right" vertical="center" shrinkToFit="1"/>
    </xf>
    <xf numFmtId="38" fontId="6" fillId="0" borderId="39" xfId="1" applyFont="1" applyBorder="1" applyAlignment="1">
      <alignment horizontal="right" vertical="center" shrinkToFit="1"/>
    </xf>
    <xf numFmtId="38" fontId="6" fillId="0" borderId="40" xfId="1" applyFont="1" applyBorder="1" applyAlignment="1">
      <alignment horizontal="right" vertical="center" shrinkToFit="1"/>
    </xf>
    <xf numFmtId="38" fontId="6" fillId="0" borderId="41" xfId="1" applyFont="1" applyBorder="1" applyAlignment="1">
      <alignment horizontal="right" vertical="center" shrinkToFit="1"/>
    </xf>
    <xf numFmtId="38" fontId="6" fillId="0" borderId="42" xfId="1" applyFont="1" applyBorder="1" applyAlignment="1">
      <alignment horizontal="right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178" fontId="6" fillId="0" borderId="0" xfId="0" applyNumberFormat="1" applyFont="1"/>
    <xf numFmtId="38" fontId="6" fillId="0" borderId="0" xfId="0" applyNumberFormat="1" applyFont="1"/>
    <xf numFmtId="0" fontId="6" fillId="0" borderId="0" xfId="4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4" applyFont="1"/>
    <xf numFmtId="0" fontId="6" fillId="0" borderId="30" xfId="2" applyFont="1" applyFill="1" applyBorder="1" applyAlignment="1">
      <alignment horizontal="distributed" vertical="center"/>
    </xf>
    <xf numFmtId="0" fontId="6" fillId="0" borderId="31" xfId="2" applyFont="1" applyFill="1" applyBorder="1" applyAlignment="1">
      <alignment horizontal="distributed" vertical="center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 applyAlignment="1">
      <alignment vertical="center"/>
    </xf>
    <xf numFmtId="0" fontId="6" fillId="0" borderId="17" xfId="4" applyFont="1" applyBorder="1" applyAlignment="1">
      <alignment horizontal="distributed" vertical="center"/>
    </xf>
    <xf numFmtId="0" fontId="6" fillId="0" borderId="12" xfId="4" applyFont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 applyProtection="1">
      <alignment horizontal="distributed" vertical="center"/>
      <protection locked="0"/>
    </xf>
    <xf numFmtId="0" fontId="6" fillId="0" borderId="5" xfId="2" applyFont="1" applyFill="1" applyBorder="1" applyAlignment="1">
      <alignment horizontal="distributed" vertical="center" shrinkToFit="1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38" fontId="6" fillId="0" borderId="7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2" xfId="2" applyFont="1" applyFill="1" applyBorder="1" applyAlignment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right"/>
    </xf>
    <xf numFmtId="38" fontId="6" fillId="0" borderId="21" xfId="1" applyFont="1" applyBorder="1" applyAlignment="1">
      <alignment horizontal="right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178" fontId="6" fillId="0" borderId="7" xfId="1" applyNumberFormat="1" applyFont="1" applyBorder="1" applyAlignment="1">
      <alignment horizontal="right" vertical="center" wrapText="1"/>
    </xf>
    <xf numFmtId="178" fontId="6" fillId="0" borderId="13" xfId="1" applyNumberFormat="1" applyFont="1" applyBorder="1" applyAlignment="1">
      <alignment horizontal="right" vertical="center" wrapText="1"/>
    </xf>
    <xf numFmtId="178" fontId="6" fillId="0" borderId="21" xfId="1" applyNumberFormat="1" applyFont="1" applyBorder="1" applyAlignment="1">
      <alignment horizontal="right" vertical="center" wrapText="1"/>
    </xf>
    <xf numFmtId="177" fontId="6" fillId="0" borderId="15" xfId="1" applyNumberFormat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6" xfId="2" applyFont="1" applyBorder="1"/>
    <xf numFmtId="38" fontId="6" fillId="0" borderId="13" xfId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/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20" xfId="1" applyNumberFormat="1" applyFont="1" applyBorder="1" applyAlignment="1">
      <alignment horizontal="right" vertical="center" wrapText="1"/>
    </xf>
    <xf numFmtId="178" fontId="6" fillId="0" borderId="7" xfId="1" applyNumberFormat="1" applyFont="1" applyBorder="1" applyAlignment="1">
      <alignment horizontal="center" vertical="center" wrapText="1"/>
    </xf>
    <xf numFmtId="178" fontId="6" fillId="0" borderId="13" xfId="1" applyNumberFormat="1" applyFont="1" applyBorder="1" applyAlignment="1">
      <alignment horizontal="center" vertical="center" wrapText="1"/>
    </xf>
    <xf numFmtId="178" fontId="6" fillId="0" borderId="21" xfId="1" applyNumberFormat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7" fillId="0" borderId="5" xfId="1" applyFont="1" applyBorder="1" applyAlignment="1">
      <alignment horizontal="center" vertical="center" justifyLastLine="1"/>
    </xf>
    <xf numFmtId="38" fontId="7" fillId="0" borderId="6" xfId="1" applyFont="1" applyBorder="1" applyAlignment="1">
      <alignment horizontal="center" vertical="center" justifyLastLine="1"/>
    </xf>
    <xf numFmtId="176" fontId="8" fillId="0" borderId="7" xfId="1" applyNumberFormat="1" applyFont="1" applyFill="1" applyBorder="1" applyAlignment="1">
      <alignment horizontal="center" vertical="top" textRotation="255" wrapText="1"/>
    </xf>
    <xf numFmtId="176" fontId="8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  <xf numFmtId="0" fontId="6" fillId="0" borderId="6" xfId="2" applyFont="1" applyFill="1" applyBorder="1" applyAlignment="1" applyProtection="1">
      <alignment horizontal="distributed" vertical="center"/>
      <protection locked="0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5"/>
  <sheetViews>
    <sheetView showZeros="0" tabSelected="1" workbookViewId="0">
      <pane ySplit="6" topLeftCell="A7" activePane="bottomLeft" state="frozen"/>
      <selection pane="bottomLeft" activeCell="V13" sqref="V13"/>
    </sheetView>
  </sheetViews>
  <sheetFormatPr defaultRowHeight="11.25"/>
  <cols>
    <col min="1" max="1" width="4.375" style="95" customWidth="1"/>
    <col min="2" max="2" width="12.25" style="95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9" width="5.75" style="3" customWidth="1"/>
    <col min="10" max="10" width="6" style="3" customWidth="1"/>
    <col min="11" max="11" width="6.625" style="3" customWidth="1"/>
    <col min="12" max="12" width="6.75" style="3" customWidth="1"/>
    <col min="13" max="13" width="4.875" style="94" customWidth="1"/>
    <col min="14" max="14" width="9" style="5"/>
    <col min="15" max="18" width="0" style="5" hidden="1" customWidth="1"/>
    <col min="19" max="16384" width="9" style="5"/>
  </cols>
  <sheetData>
    <row r="1" spans="1:18" ht="17.25">
      <c r="A1" s="1" t="s">
        <v>0</v>
      </c>
      <c r="B1" s="2"/>
      <c r="M1" s="4"/>
    </row>
    <row r="2" spans="1:18">
      <c r="A2" s="6"/>
      <c r="B2" s="7"/>
      <c r="M2" s="4"/>
    </row>
    <row r="3" spans="1:18" ht="11.25" customHeight="1">
      <c r="A3" s="159" t="s">
        <v>1</v>
      </c>
      <c r="B3" s="160"/>
      <c r="C3" s="165" t="s">
        <v>2</v>
      </c>
      <c r="D3" s="166"/>
      <c r="E3" s="167"/>
      <c r="F3" s="165" t="s">
        <v>3</v>
      </c>
      <c r="G3" s="166"/>
      <c r="H3" s="166"/>
      <c r="I3" s="166"/>
      <c r="J3" s="167"/>
      <c r="K3" s="165" t="s">
        <v>4</v>
      </c>
      <c r="L3" s="167"/>
      <c r="M3" s="168" t="s">
        <v>5</v>
      </c>
    </row>
    <row r="4" spans="1:18" ht="11.25" customHeight="1">
      <c r="A4" s="161"/>
      <c r="B4" s="162"/>
      <c r="C4" s="170" t="s">
        <v>6</v>
      </c>
      <c r="D4" s="171" t="s">
        <v>7</v>
      </c>
      <c r="E4" s="173" t="s">
        <v>8</v>
      </c>
      <c r="F4" s="175" t="s">
        <v>9</v>
      </c>
      <c r="G4" s="176"/>
      <c r="H4" s="176"/>
      <c r="I4" s="176"/>
      <c r="J4" s="177"/>
      <c r="K4" s="178" t="s">
        <v>10</v>
      </c>
      <c r="L4" s="179"/>
      <c r="M4" s="169"/>
    </row>
    <row r="5" spans="1:18" ht="22.5">
      <c r="A5" s="161"/>
      <c r="B5" s="162"/>
      <c r="C5" s="170"/>
      <c r="D5" s="172"/>
      <c r="E5" s="174"/>
      <c r="F5" s="8" t="s">
        <v>11</v>
      </c>
      <c r="G5" s="9" t="s">
        <v>12</v>
      </c>
      <c r="H5" s="9" t="s">
        <v>13</v>
      </c>
      <c r="I5" s="10" t="s">
        <v>14</v>
      </c>
      <c r="J5" s="11" t="s">
        <v>15</v>
      </c>
      <c r="K5" s="8" t="s">
        <v>11</v>
      </c>
      <c r="L5" s="12" t="s">
        <v>16</v>
      </c>
      <c r="M5" s="169"/>
    </row>
    <row r="6" spans="1:18" ht="12">
      <c r="A6" s="163"/>
      <c r="B6" s="164"/>
      <c r="C6" s="13" t="s">
        <v>17</v>
      </c>
      <c r="D6" s="14" t="s">
        <v>17</v>
      </c>
      <c r="E6" s="15" t="s">
        <v>17</v>
      </c>
      <c r="F6" s="13" t="s">
        <v>17</v>
      </c>
      <c r="G6" s="16" t="s">
        <v>17</v>
      </c>
      <c r="H6" s="14" t="s">
        <v>17</v>
      </c>
      <c r="I6" s="15" t="s">
        <v>17</v>
      </c>
      <c r="J6" s="15" t="s">
        <v>17</v>
      </c>
      <c r="K6" s="17" t="s">
        <v>17</v>
      </c>
      <c r="L6" s="15" t="s">
        <v>17</v>
      </c>
      <c r="M6" s="18" t="s">
        <v>18</v>
      </c>
    </row>
    <row r="7" spans="1:18" ht="22.5" customHeight="1">
      <c r="A7" s="98" t="s">
        <v>19</v>
      </c>
      <c r="B7" s="139"/>
      <c r="C7" s="19">
        <v>198354052</v>
      </c>
      <c r="D7" s="20">
        <v>826754</v>
      </c>
      <c r="E7" s="21">
        <v>117044</v>
      </c>
      <c r="F7" s="22">
        <v>21568</v>
      </c>
      <c r="G7" s="20">
        <v>6728</v>
      </c>
      <c r="H7" s="20">
        <v>1520</v>
      </c>
      <c r="I7" s="20"/>
      <c r="J7" s="23">
        <f>SUM(F7:I7)</f>
        <v>29816</v>
      </c>
      <c r="K7" s="22">
        <v>21495</v>
      </c>
      <c r="L7" s="21">
        <v>7163</v>
      </c>
      <c r="M7" s="24">
        <f>(O7*1000)/R7</f>
        <v>10.2240201901645</v>
      </c>
      <c r="O7" s="25">
        <f>F7</f>
        <v>21568</v>
      </c>
      <c r="P7" s="98" t="s">
        <v>20</v>
      </c>
      <c r="Q7" s="104"/>
      <c r="R7" s="26">
        <v>2109542</v>
      </c>
    </row>
    <row r="8" spans="1:18" ht="22.5" customHeight="1">
      <c r="A8" s="105" t="s">
        <v>21</v>
      </c>
      <c r="B8" s="139"/>
      <c r="C8" s="122">
        <v>16236062</v>
      </c>
      <c r="D8" s="118">
        <v>2344084</v>
      </c>
      <c r="E8" s="21">
        <v>333972</v>
      </c>
      <c r="F8" s="22">
        <v>32000</v>
      </c>
      <c r="G8" s="20">
        <v>1669</v>
      </c>
      <c r="H8" s="20">
        <v>1000</v>
      </c>
      <c r="I8" s="20">
        <v>500</v>
      </c>
      <c r="J8" s="23">
        <f>SUM(F8:I8)</f>
        <v>35169</v>
      </c>
      <c r="K8" s="22">
        <v>33000</v>
      </c>
      <c r="L8" s="21">
        <v>1688</v>
      </c>
      <c r="M8" s="126">
        <f>(O8*1000)/R8</f>
        <v>156.42108556233381</v>
      </c>
      <c r="O8" s="131">
        <f>F8+F9</f>
        <v>59000</v>
      </c>
      <c r="P8" s="105" t="s">
        <v>22</v>
      </c>
      <c r="Q8" s="106"/>
      <c r="R8" s="112">
        <v>377187</v>
      </c>
    </row>
    <row r="9" spans="1:18" ht="22.5" customHeight="1">
      <c r="A9" s="105" t="s">
        <v>23</v>
      </c>
      <c r="B9" s="139"/>
      <c r="C9" s="123"/>
      <c r="D9" s="119"/>
      <c r="E9" s="21">
        <v>94059</v>
      </c>
      <c r="F9" s="22">
        <v>27000</v>
      </c>
      <c r="G9" s="20">
        <v>1261</v>
      </c>
      <c r="H9" s="20">
        <v>0</v>
      </c>
      <c r="I9" s="20">
        <v>305</v>
      </c>
      <c r="J9" s="23">
        <f>SUM(F9:I9)</f>
        <v>28566</v>
      </c>
      <c r="K9" s="22">
        <v>26999</v>
      </c>
      <c r="L9" s="21">
        <v>1209</v>
      </c>
      <c r="M9" s="127"/>
      <c r="O9" s="133"/>
      <c r="P9" s="105" t="s">
        <v>24</v>
      </c>
      <c r="Q9" s="106"/>
      <c r="R9" s="113"/>
    </row>
    <row r="10" spans="1:18" ht="22.5" customHeight="1">
      <c r="A10" s="114" t="s">
        <v>25</v>
      </c>
      <c r="B10" s="146"/>
      <c r="C10" s="122">
        <v>10727910</v>
      </c>
      <c r="D10" s="118">
        <v>2858950</v>
      </c>
      <c r="E10" s="124">
        <v>207600</v>
      </c>
      <c r="F10" s="122">
        <v>84480</v>
      </c>
      <c r="G10" s="118">
        <v>6740</v>
      </c>
      <c r="H10" s="118">
        <v>3240</v>
      </c>
      <c r="I10" s="147">
        <v>260</v>
      </c>
      <c r="J10" s="150">
        <f>SUM(F10:I10)</f>
        <v>94720</v>
      </c>
      <c r="K10" s="153">
        <v>88879</v>
      </c>
      <c r="L10" s="124">
        <v>6395</v>
      </c>
      <c r="M10" s="126">
        <f>(O10*1000)/R10</f>
        <v>349.80352536365405</v>
      </c>
      <c r="O10" s="156">
        <f>F10</f>
        <v>84480</v>
      </c>
      <c r="P10" s="114" t="s">
        <v>26</v>
      </c>
      <c r="Q10" s="115"/>
      <c r="R10" s="112">
        <v>241507</v>
      </c>
    </row>
    <row r="11" spans="1:18" ht="22.5" customHeight="1">
      <c r="A11" s="29"/>
      <c r="B11" s="30" t="s">
        <v>27</v>
      </c>
      <c r="C11" s="136"/>
      <c r="D11" s="134"/>
      <c r="E11" s="137"/>
      <c r="F11" s="136"/>
      <c r="G11" s="134"/>
      <c r="H11" s="134"/>
      <c r="I11" s="148"/>
      <c r="J11" s="151"/>
      <c r="K11" s="154"/>
      <c r="L11" s="137"/>
      <c r="M11" s="138"/>
      <c r="O11" s="157"/>
      <c r="P11" s="29"/>
      <c r="Q11" s="31" t="s">
        <v>27</v>
      </c>
      <c r="R11" s="140"/>
    </row>
    <row r="12" spans="1:18" ht="22.5" customHeight="1">
      <c r="A12" s="29"/>
      <c r="B12" s="30" t="s">
        <v>28</v>
      </c>
      <c r="C12" s="136"/>
      <c r="D12" s="134"/>
      <c r="E12" s="137"/>
      <c r="F12" s="136"/>
      <c r="G12" s="134"/>
      <c r="H12" s="134"/>
      <c r="I12" s="148"/>
      <c r="J12" s="151"/>
      <c r="K12" s="154"/>
      <c r="L12" s="137"/>
      <c r="M12" s="138"/>
      <c r="O12" s="157"/>
      <c r="P12" s="29"/>
      <c r="Q12" s="31" t="s">
        <v>29</v>
      </c>
      <c r="R12" s="140"/>
    </row>
    <row r="13" spans="1:18" ht="22.5" customHeight="1">
      <c r="A13" s="29"/>
      <c r="B13" s="30" t="s">
        <v>30</v>
      </c>
      <c r="C13" s="136"/>
      <c r="D13" s="134"/>
      <c r="E13" s="137"/>
      <c r="F13" s="136"/>
      <c r="G13" s="134"/>
      <c r="H13" s="134"/>
      <c r="I13" s="148"/>
      <c r="J13" s="151"/>
      <c r="K13" s="154"/>
      <c r="L13" s="137"/>
      <c r="M13" s="138"/>
      <c r="O13" s="157"/>
      <c r="P13" s="29"/>
      <c r="Q13" s="31" t="s">
        <v>31</v>
      </c>
      <c r="R13" s="140"/>
    </row>
    <row r="14" spans="1:18" ht="22.5" customHeight="1">
      <c r="A14" s="29"/>
      <c r="B14" s="32" t="s">
        <v>32</v>
      </c>
      <c r="C14" s="136"/>
      <c r="D14" s="134"/>
      <c r="E14" s="137"/>
      <c r="F14" s="136"/>
      <c r="G14" s="134"/>
      <c r="H14" s="134"/>
      <c r="I14" s="148"/>
      <c r="J14" s="151"/>
      <c r="K14" s="154"/>
      <c r="L14" s="137"/>
      <c r="M14" s="138"/>
      <c r="O14" s="157"/>
      <c r="P14" s="29"/>
      <c r="Q14" s="33" t="s">
        <v>32</v>
      </c>
      <c r="R14" s="140"/>
    </row>
    <row r="15" spans="1:18" ht="22.5" customHeight="1">
      <c r="A15" s="34"/>
      <c r="B15" s="32" t="s">
        <v>33</v>
      </c>
      <c r="C15" s="136"/>
      <c r="D15" s="134"/>
      <c r="E15" s="137"/>
      <c r="F15" s="136"/>
      <c r="G15" s="134"/>
      <c r="H15" s="134"/>
      <c r="I15" s="148"/>
      <c r="J15" s="151"/>
      <c r="K15" s="154"/>
      <c r="L15" s="137"/>
      <c r="M15" s="138"/>
      <c r="O15" s="157"/>
      <c r="P15" s="34"/>
      <c r="Q15" s="33" t="s">
        <v>33</v>
      </c>
      <c r="R15" s="140"/>
    </row>
    <row r="16" spans="1:18" ht="22.5" customHeight="1">
      <c r="A16" s="34"/>
      <c r="B16" s="35" t="s">
        <v>34</v>
      </c>
      <c r="C16" s="136"/>
      <c r="D16" s="134"/>
      <c r="E16" s="137"/>
      <c r="F16" s="136"/>
      <c r="G16" s="134"/>
      <c r="H16" s="134"/>
      <c r="I16" s="148"/>
      <c r="J16" s="151"/>
      <c r="K16" s="154"/>
      <c r="L16" s="137"/>
      <c r="M16" s="138"/>
      <c r="O16" s="157"/>
      <c r="P16" s="34"/>
      <c r="Q16" s="36" t="s">
        <v>35</v>
      </c>
      <c r="R16" s="140"/>
    </row>
    <row r="17" spans="1:18" ht="22.5" customHeight="1">
      <c r="A17" s="34"/>
      <c r="B17" s="35" t="s">
        <v>36</v>
      </c>
      <c r="C17" s="136"/>
      <c r="D17" s="134"/>
      <c r="E17" s="137"/>
      <c r="F17" s="136"/>
      <c r="G17" s="134"/>
      <c r="H17" s="134"/>
      <c r="I17" s="148"/>
      <c r="J17" s="151"/>
      <c r="K17" s="154"/>
      <c r="L17" s="137"/>
      <c r="M17" s="138"/>
      <c r="O17" s="157"/>
      <c r="P17" s="34"/>
      <c r="Q17" s="36" t="s">
        <v>36</v>
      </c>
      <c r="R17" s="140"/>
    </row>
    <row r="18" spans="1:18" ht="22.5" customHeight="1">
      <c r="A18" s="34"/>
      <c r="B18" s="35" t="s">
        <v>37</v>
      </c>
      <c r="C18" s="136"/>
      <c r="D18" s="134"/>
      <c r="E18" s="137"/>
      <c r="F18" s="136"/>
      <c r="G18" s="134"/>
      <c r="H18" s="134"/>
      <c r="I18" s="148"/>
      <c r="J18" s="151"/>
      <c r="K18" s="154"/>
      <c r="L18" s="137"/>
      <c r="M18" s="138"/>
      <c r="O18" s="157"/>
      <c r="P18" s="34"/>
      <c r="Q18" s="36" t="s">
        <v>37</v>
      </c>
      <c r="R18" s="140"/>
    </row>
    <row r="19" spans="1:18" ht="22.5" customHeight="1">
      <c r="A19" s="29"/>
      <c r="B19" s="30" t="s">
        <v>38</v>
      </c>
      <c r="C19" s="136"/>
      <c r="D19" s="134"/>
      <c r="E19" s="137"/>
      <c r="F19" s="136"/>
      <c r="G19" s="134"/>
      <c r="H19" s="134"/>
      <c r="I19" s="148"/>
      <c r="J19" s="151"/>
      <c r="K19" s="154"/>
      <c r="L19" s="137"/>
      <c r="M19" s="138"/>
      <c r="O19" s="157"/>
      <c r="P19" s="37"/>
      <c r="Q19" s="36" t="s">
        <v>38</v>
      </c>
      <c r="R19" s="140"/>
    </row>
    <row r="20" spans="1:18" ht="22.5" customHeight="1">
      <c r="A20" s="37"/>
      <c r="B20" s="30" t="s">
        <v>39</v>
      </c>
      <c r="C20" s="123"/>
      <c r="D20" s="119"/>
      <c r="E20" s="125"/>
      <c r="F20" s="123"/>
      <c r="G20" s="119"/>
      <c r="H20" s="119"/>
      <c r="I20" s="149"/>
      <c r="J20" s="152"/>
      <c r="K20" s="155"/>
      <c r="L20" s="125"/>
      <c r="M20" s="127"/>
      <c r="O20" s="158"/>
      <c r="P20" s="37"/>
      <c r="Q20" s="36" t="s">
        <v>38</v>
      </c>
      <c r="R20" s="113"/>
    </row>
    <row r="21" spans="1:18" ht="22.5" customHeight="1">
      <c r="A21" s="105" t="s">
        <v>40</v>
      </c>
      <c r="B21" s="139"/>
      <c r="C21" s="122">
        <v>8967343</v>
      </c>
      <c r="D21" s="118">
        <v>1250830</v>
      </c>
      <c r="E21" s="21">
        <v>64929</v>
      </c>
      <c r="F21" s="22">
        <v>15240</v>
      </c>
      <c r="G21" s="20">
        <v>1728</v>
      </c>
      <c r="H21" s="20"/>
      <c r="I21" s="20"/>
      <c r="J21" s="23">
        <f>SUM(F21:I21)</f>
        <v>16968</v>
      </c>
      <c r="K21" s="22">
        <v>17735</v>
      </c>
      <c r="L21" s="21">
        <v>1593</v>
      </c>
      <c r="M21" s="126">
        <f>(O21*1000)/R21</f>
        <v>187.51988191731667</v>
      </c>
      <c r="O21" s="131">
        <f>SUM(F21:F24)</f>
        <v>29474</v>
      </c>
      <c r="P21" s="105" t="s">
        <v>40</v>
      </c>
      <c r="Q21" s="106"/>
      <c r="R21" s="112">
        <v>157178</v>
      </c>
    </row>
    <row r="22" spans="1:18" ht="22.5" customHeight="1">
      <c r="A22" s="105" t="s">
        <v>41</v>
      </c>
      <c r="B22" s="139"/>
      <c r="C22" s="136"/>
      <c r="D22" s="134"/>
      <c r="E22" s="21">
        <v>21574</v>
      </c>
      <c r="F22" s="22">
        <v>5204</v>
      </c>
      <c r="G22" s="20">
        <v>206</v>
      </c>
      <c r="H22" s="20">
        <v>0</v>
      </c>
      <c r="I22" s="20">
        <v>0</v>
      </c>
      <c r="J22" s="23">
        <f t="shared" ref="J22:J85" si="0">SUM(F22:I22)</f>
        <v>5410</v>
      </c>
      <c r="K22" s="22">
        <v>28500</v>
      </c>
      <c r="L22" s="21">
        <v>462</v>
      </c>
      <c r="M22" s="138" t="e">
        <f>(O22*1000)/R22</f>
        <v>#DIV/0!</v>
      </c>
      <c r="O22" s="132"/>
      <c r="P22" s="105" t="s">
        <v>41</v>
      </c>
      <c r="Q22" s="106"/>
      <c r="R22" s="140"/>
    </row>
    <row r="23" spans="1:18" ht="22.5" customHeight="1">
      <c r="A23" s="105" t="s">
        <v>42</v>
      </c>
      <c r="B23" s="106"/>
      <c r="C23" s="136"/>
      <c r="D23" s="134"/>
      <c r="E23" s="21">
        <v>43016</v>
      </c>
      <c r="F23" s="39">
        <v>4030</v>
      </c>
      <c r="G23" s="40">
        <v>2630</v>
      </c>
      <c r="H23" s="40">
        <v>200</v>
      </c>
      <c r="I23" s="40"/>
      <c r="J23" s="23">
        <f t="shared" si="0"/>
        <v>6860</v>
      </c>
      <c r="K23" s="39">
        <v>4229</v>
      </c>
      <c r="L23" s="41">
        <v>2520</v>
      </c>
      <c r="M23" s="138" t="e">
        <f>(O23*1000)/R23</f>
        <v>#DIV/0!</v>
      </c>
      <c r="O23" s="132"/>
      <c r="P23" s="105" t="s">
        <v>42</v>
      </c>
      <c r="Q23" s="106"/>
      <c r="R23" s="140"/>
    </row>
    <row r="24" spans="1:18" ht="22.5" customHeight="1">
      <c r="A24" s="105" t="s">
        <v>43</v>
      </c>
      <c r="B24" s="99"/>
      <c r="C24" s="123"/>
      <c r="D24" s="119"/>
      <c r="E24" s="21">
        <v>15820</v>
      </c>
      <c r="F24" s="39">
        <v>5000</v>
      </c>
      <c r="G24" s="40">
        <v>357</v>
      </c>
      <c r="H24" s="40"/>
      <c r="I24" s="40"/>
      <c r="J24" s="23">
        <f t="shared" si="0"/>
        <v>5357</v>
      </c>
      <c r="K24" s="39">
        <v>5000</v>
      </c>
      <c r="L24" s="41">
        <v>351</v>
      </c>
      <c r="M24" s="127" t="e">
        <f>(O24*1000)/R24</f>
        <v>#DIV/0!</v>
      </c>
      <c r="O24" s="133"/>
      <c r="P24" s="105" t="s">
        <v>43</v>
      </c>
      <c r="Q24" s="106"/>
      <c r="R24" s="113"/>
    </row>
    <row r="25" spans="1:18" ht="22.5" customHeight="1">
      <c r="A25" s="105" t="s">
        <v>44</v>
      </c>
      <c r="B25" s="106"/>
      <c r="C25" s="22">
        <v>1487939</v>
      </c>
      <c r="D25" s="20">
        <v>262898</v>
      </c>
      <c r="E25" s="21">
        <v>39536</v>
      </c>
      <c r="F25" s="22">
        <v>8790</v>
      </c>
      <c r="G25" s="20">
        <v>1033</v>
      </c>
      <c r="H25" s="20">
        <v>320</v>
      </c>
      <c r="I25" s="20">
        <v>11</v>
      </c>
      <c r="J25" s="23">
        <f t="shared" si="0"/>
        <v>10154</v>
      </c>
      <c r="K25" s="22">
        <v>9290</v>
      </c>
      <c r="L25" s="21">
        <v>1078</v>
      </c>
      <c r="M25" s="24">
        <f>(O25*1000)/R25</f>
        <v>172.94298193837798</v>
      </c>
      <c r="O25" s="25">
        <f>F25</f>
        <v>8790</v>
      </c>
      <c r="P25" s="105" t="s">
        <v>45</v>
      </c>
      <c r="Q25" s="106"/>
      <c r="R25" s="26">
        <v>50826</v>
      </c>
    </row>
    <row r="26" spans="1:18" ht="22.5" customHeight="1">
      <c r="A26" s="114" t="s">
        <v>46</v>
      </c>
      <c r="B26" s="115"/>
      <c r="C26" s="122">
        <v>5111113</v>
      </c>
      <c r="D26" s="118">
        <v>538507</v>
      </c>
      <c r="E26" s="124">
        <v>113428</v>
      </c>
      <c r="F26" s="22">
        <v>18369</v>
      </c>
      <c r="G26" s="20">
        <v>2420</v>
      </c>
      <c r="H26" s="20">
        <v>50</v>
      </c>
      <c r="I26" s="20">
        <v>800</v>
      </c>
      <c r="J26" s="23">
        <f t="shared" si="0"/>
        <v>21639</v>
      </c>
      <c r="K26" s="22">
        <v>16325</v>
      </c>
      <c r="L26" s="21">
        <v>2217</v>
      </c>
      <c r="M26" s="126">
        <f>(O26*1000)/R26</f>
        <v>336.961190067156</v>
      </c>
      <c r="O26" s="131">
        <f>SUM(F26:F44)</f>
        <v>34521</v>
      </c>
      <c r="P26" s="114" t="s">
        <v>47</v>
      </c>
      <c r="Q26" s="115"/>
      <c r="R26" s="112">
        <v>102448</v>
      </c>
    </row>
    <row r="27" spans="1:18" ht="22.5" customHeight="1">
      <c r="A27" s="34"/>
      <c r="B27" s="42" t="s">
        <v>48</v>
      </c>
      <c r="C27" s="136"/>
      <c r="D27" s="134"/>
      <c r="E27" s="137"/>
      <c r="F27" s="22">
        <v>380</v>
      </c>
      <c r="G27" s="20"/>
      <c r="H27" s="20"/>
      <c r="I27" s="20"/>
      <c r="J27" s="23">
        <f t="shared" si="0"/>
        <v>380</v>
      </c>
      <c r="K27" s="22">
        <v>376</v>
      </c>
      <c r="L27" s="21">
        <v>57</v>
      </c>
      <c r="M27" s="138" t="e">
        <f>(O27*1000)/R27</f>
        <v>#DIV/0!</v>
      </c>
      <c r="O27" s="132"/>
      <c r="P27" s="29"/>
      <c r="Q27" s="43" t="s">
        <v>49</v>
      </c>
      <c r="R27" s="140"/>
    </row>
    <row r="28" spans="1:18" ht="22.5" customHeight="1">
      <c r="A28" s="34"/>
      <c r="B28" s="42" t="s">
        <v>50</v>
      </c>
      <c r="C28" s="136"/>
      <c r="D28" s="134"/>
      <c r="E28" s="137"/>
      <c r="F28" s="22">
        <v>340</v>
      </c>
      <c r="G28" s="20"/>
      <c r="H28" s="20"/>
      <c r="I28" s="20"/>
      <c r="J28" s="23">
        <f t="shared" si="0"/>
        <v>340</v>
      </c>
      <c r="K28" s="22">
        <v>323</v>
      </c>
      <c r="L28" s="21">
        <v>62</v>
      </c>
      <c r="M28" s="138" t="e">
        <f>(O28*1000)/R28</f>
        <v>#DIV/0!</v>
      </c>
      <c r="O28" s="132"/>
      <c r="P28" s="29"/>
      <c r="Q28" s="43" t="s">
        <v>51</v>
      </c>
      <c r="R28" s="140"/>
    </row>
    <row r="29" spans="1:18" ht="22.5" customHeight="1">
      <c r="A29" s="34"/>
      <c r="B29" s="42" t="s">
        <v>52</v>
      </c>
      <c r="C29" s="136"/>
      <c r="D29" s="134"/>
      <c r="E29" s="137"/>
      <c r="F29" s="22">
        <v>340</v>
      </c>
      <c r="G29" s="20"/>
      <c r="H29" s="20"/>
      <c r="I29" s="20"/>
      <c r="J29" s="23">
        <f t="shared" si="0"/>
        <v>340</v>
      </c>
      <c r="K29" s="22">
        <v>377</v>
      </c>
      <c r="L29" s="21">
        <v>89</v>
      </c>
      <c r="M29" s="138" t="e">
        <f>(O29*1000)/R29</f>
        <v>#DIV/0!</v>
      </c>
      <c r="O29" s="132"/>
      <c r="P29" s="34"/>
      <c r="Q29" s="44" t="s">
        <v>53</v>
      </c>
      <c r="R29" s="140"/>
    </row>
    <row r="30" spans="1:18" ht="22.5" customHeight="1">
      <c r="A30" s="34"/>
      <c r="B30" s="42" t="s">
        <v>54</v>
      </c>
      <c r="C30" s="136"/>
      <c r="D30" s="134"/>
      <c r="E30" s="137"/>
      <c r="F30" s="22">
        <v>340</v>
      </c>
      <c r="G30" s="20"/>
      <c r="H30" s="20"/>
      <c r="I30" s="20"/>
      <c r="J30" s="23">
        <f t="shared" si="0"/>
        <v>340</v>
      </c>
      <c r="K30" s="22">
        <v>349</v>
      </c>
      <c r="L30" s="21">
        <v>45</v>
      </c>
      <c r="M30" s="138" t="e">
        <f>(O30*1000)/R30</f>
        <v>#DIV/0!</v>
      </c>
      <c r="O30" s="132"/>
      <c r="P30" s="34"/>
      <c r="Q30" s="44" t="s">
        <v>55</v>
      </c>
      <c r="R30" s="140"/>
    </row>
    <row r="31" spans="1:18" ht="22.5" customHeight="1">
      <c r="A31" s="34"/>
      <c r="B31" s="42" t="s">
        <v>56</v>
      </c>
      <c r="C31" s="136"/>
      <c r="D31" s="134"/>
      <c r="E31" s="137"/>
      <c r="F31" s="22">
        <v>590</v>
      </c>
      <c r="G31" s="20"/>
      <c r="H31" s="20"/>
      <c r="I31" s="20"/>
      <c r="J31" s="23">
        <f t="shared" si="0"/>
        <v>590</v>
      </c>
      <c r="K31" s="22">
        <v>603</v>
      </c>
      <c r="L31" s="21">
        <v>37</v>
      </c>
      <c r="M31" s="138" t="e">
        <f>(O31*1000)/R31</f>
        <v>#DIV/0!</v>
      </c>
      <c r="O31" s="132"/>
      <c r="P31" s="34"/>
      <c r="Q31" s="44" t="s">
        <v>57</v>
      </c>
      <c r="R31" s="140"/>
    </row>
    <row r="32" spans="1:18" ht="22.5" customHeight="1">
      <c r="A32" s="34"/>
      <c r="B32" s="45" t="s">
        <v>58</v>
      </c>
      <c r="C32" s="136"/>
      <c r="D32" s="134"/>
      <c r="E32" s="137"/>
      <c r="F32" s="22">
        <v>460</v>
      </c>
      <c r="G32" s="20"/>
      <c r="H32" s="20"/>
      <c r="I32" s="20"/>
      <c r="J32" s="23">
        <f t="shared" si="0"/>
        <v>460</v>
      </c>
      <c r="K32" s="22">
        <v>435</v>
      </c>
      <c r="L32" s="21">
        <v>23</v>
      </c>
      <c r="M32" s="138" t="e">
        <f>(O32*1000)/R32</f>
        <v>#DIV/0!</v>
      </c>
      <c r="O32" s="132"/>
      <c r="P32" s="34"/>
      <c r="Q32" s="44" t="s">
        <v>59</v>
      </c>
      <c r="R32" s="140"/>
    </row>
    <row r="33" spans="1:18" ht="22.5" customHeight="1">
      <c r="A33" s="34"/>
      <c r="B33" s="42" t="s">
        <v>60</v>
      </c>
      <c r="C33" s="136"/>
      <c r="D33" s="134"/>
      <c r="E33" s="137"/>
      <c r="F33" s="22">
        <v>350</v>
      </c>
      <c r="G33" s="20"/>
      <c r="H33" s="20"/>
      <c r="I33" s="20"/>
      <c r="J33" s="23">
        <f t="shared" si="0"/>
        <v>350</v>
      </c>
      <c r="K33" s="22">
        <v>348</v>
      </c>
      <c r="L33" s="21">
        <v>40</v>
      </c>
      <c r="M33" s="138" t="e">
        <f>(O33*1000)/R33</f>
        <v>#DIV/0!</v>
      </c>
      <c r="O33" s="132"/>
      <c r="P33" s="34"/>
      <c r="Q33" s="44" t="s">
        <v>61</v>
      </c>
      <c r="R33" s="140"/>
    </row>
    <row r="34" spans="1:18" ht="22.5" customHeight="1">
      <c r="A34" s="34"/>
      <c r="B34" s="42" t="s">
        <v>62</v>
      </c>
      <c r="C34" s="136"/>
      <c r="D34" s="134"/>
      <c r="E34" s="137"/>
      <c r="F34" s="22">
        <v>480</v>
      </c>
      <c r="G34" s="20"/>
      <c r="H34" s="20"/>
      <c r="I34" s="20"/>
      <c r="J34" s="23">
        <f t="shared" si="0"/>
        <v>480</v>
      </c>
      <c r="K34" s="22">
        <v>455</v>
      </c>
      <c r="L34" s="21">
        <v>53</v>
      </c>
      <c r="M34" s="138" t="e">
        <f>(O34*1000)/R34</f>
        <v>#DIV/0!</v>
      </c>
      <c r="O34" s="132"/>
      <c r="P34" s="34"/>
      <c r="Q34" s="43" t="s">
        <v>63</v>
      </c>
      <c r="R34" s="140"/>
    </row>
    <row r="35" spans="1:18" ht="22.5" customHeight="1">
      <c r="A35" s="34"/>
      <c r="B35" s="45" t="s">
        <v>64</v>
      </c>
      <c r="C35" s="136"/>
      <c r="D35" s="134"/>
      <c r="E35" s="137"/>
      <c r="F35" s="22">
        <v>350</v>
      </c>
      <c r="G35" s="20"/>
      <c r="H35" s="20"/>
      <c r="I35" s="20"/>
      <c r="J35" s="23">
        <f t="shared" si="0"/>
        <v>350</v>
      </c>
      <c r="K35" s="22">
        <v>423</v>
      </c>
      <c r="L35" s="21">
        <v>20</v>
      </c>
      <c r="M35" s="138" t="e">
        <f>(O35*1000)/R35</f>
        <v>#DIV/0!</v>
      </c>
      <c r="O35" s="132"/>
      <c r="P35" s="34"/>
      <c r="Q35" s="44" t="s">
        <v>65</v>
      </c>
      <c r="R35" s="140"/>
    </row>
    <row r="36" spans="1:18" ht="22.5" customHeight="1">
      <c r="A36" s="34"/>
      <c r="B36" s="42" t="s">
        <v>66</v>
      </c>
      <c r="C36" s="136"/>
      <c r="D36" s="134"/>
      <c r="E36" s="137"/>
      <c r="F36" s="22">
        <v>630</v>
      </c>
      <c r="G36" s="20"/>
      <c r="H36" s="20"/>
      <c r="I36" s="20"/>
      <c r="J36" s="23">
        <f t="shared" si="0"/>
        <v>630</v>
      </c>
      <c r="K36" s="22">
        <v>665</v>
      </c>
      <c r="L36" s="21">
        <v>79</v>
      </c>
      <c r="M36" s="138" t="e">
        <f>(O36*1000)/R36</f>
        <v>#DIV/0!</v>
      </c>
      <c r="O36" s="132"/>
      <c r="P36" s="34"/>
      <c r="Q36" s="44" t="s">
        <v>67</v>
      </c>
      <c r="R36" s="140"/>
    </row>
    <row r="37" spans="1:18" ht="22.5" customHeight="1">
      <c r="A37" s="34"/>
      <c r="B37" s="42" t="s">
        <v>68</v>
      </c>
      <c r="C37" s="136"/>
      <c r="D37" s="134"/>
      <c r="E37" s="137"/>
      <c r="F37" s="22">
        <v>340</v>
      </c>
      <c r="G37" s="20"/>
      <c r="H37" s="20"/>
      <c r="I37" s="20"/>
      <c r="J37" s="23">
        <f t="shared" si="0"/>
        <v>340</v>
      </c>
      <c r="K37" s="22">
        <v>348</v>
      </c>
      <c r="L37" s="21">
        <v>50</v>
      </c>
      <c r="M37" s="138" t="e">
        <f>(O37*1000)/R37</f>
        <v>#DIV/0!</v>
      </c>
      <c r="O37" s="132"/>
      <c r="P37" s="34"/>
      <c r="Q37" s="43" t="s">
        <v>69</v>
      </c>
      <c r="R37" s="140"/>
    </row>
    <row r="38" spans="1:18" ht="22.5" customHeight="1">
      <c r="A38" s="34"/>
      <c r="B38" s="42" t="s">
        <v>70</v>
      </c>
      <c r="C38" s="136"/>
      <c r="D38" s="134"/>
      <c r="E38" s="137"/>
      <c r="F38" s="22">
        <v>340</v>
      </c>
      <c r="G38" s="20"/>
      <c r="H38" s="20"/>
      <c r="I38" s="20"/>
      <c r="J38" s="23">
        <f t="shared" si="0"/>
        <v>340</v>
      </c>
      <c r="K38" s="22">
        <v>360</v>
      </c>
      <c r="L38" s="21">
        <v>27</v>
      </c>
      <c r="M38" s="138" t="e">
        <f>(O38*1000)/R38</f>
        <v>#DIV/0!</v>
      </c>
      <c r="O38" s="132"/>
      <c r="P38" s="34"/>
      <c r="Q38" s="44" t="s">
        <v>71</v>
      </c>
      <c r="R38" s="140"/>
    </row>
    <row r="39" spans="1:18" ht="22.5" customHeight="1">
      <c r="A39" s="34"/>
      <c r="B39" s="45" t="s">
        <v>72</v>
      </c>
      <c r="C39" s="136"/>
      <c r="D39" s="134"/>
      <c r="E39" s="137"/>
      <c r="F39" s="22">
        <v>360</v>
      </c>
      <c r="G39" s="20"/>
      <c r="H39" s="20"/>
      <c r="I39" s="20"/>
      <c r="J39" s="23">
        <f t="shared" si="0"/>
        <v>360</v>
      </c>
      <c r="K39" s="22">
        <v>379</v>
      </c>
      <c r="L39" s="21">
        <v>60</v>
      </c>
      <c r="M39" s="138" t="e">
        <f>(O39*1000)/R39</f>
        <v>#DIV/0!</v>
      </c>
      <c r="O39" s="132"/>
      <c r="P39" s="34"/>
      <c r="Q39" s="44" t="s">
        <v>73</v>
      </c>
      <c r="R39" s="140"/>
    </row>
    <row r="40" spans="1:18" ht="22.5" customHeight="1">
      <c r="A40" s="34"/>
      <c r="B40" s="42" t="s">
        <v>74</v>
      </c>
      <c r="C40" s="136"/>
      <c r="D40" s="134"/>
      <c r="E40" s="137"/>
      <c r="F40" s="22">
        <v>730</v>
      </c>
      <c r="G40" s="20"/>
      <c r="H40" s="20"/>
      <c r="I40" s="20"/>
      <c r="J40" s="23">
        <f t="shared" si="0"/>
        <v>730</v>
      </c>
      <c r="K40" s="22">
        <v>808</v>
      </c>
      <c r="L40" s="21">
        <v>83</v>
      </c>
      <c r="M40" s="138" t="e">
        <f>(O40*1000)/R40</f>
        <v>#DIV/0!</v>
      </c>
      <c r="O40" s="132"/>
      <c r="P40" s="34"/>
      <c r="Q40" s="44" t="s">
        <v>75</v>
      </c>
      <c r="R40" s="140"/>
    </row>
    <row r="41" spans="1:18" ht="22.5" customHeight="1">
      <c r="A41" s="34"/>
      <c r="B41" s="42" t="s">
        <v>76</v>
      </c>
      <c r="C41" s="136"/>
      <c r="D41" s="134"/>
      <c r="E41" s="137"/>
      <c r="F41" s="22">
        <v>330</v>
      </c>
      <c r="G41" s="20"/>
      <c r="H41" s="20"/>
      <c r="I41" s="20"/>
      <c r="J41" s="23">
        <f t="shared" si="0"/>
        <v>330</v>
      </c>
      <c r="K41" s="22">
        <v>283</v>
      </c>
      <c r="L41" s="21">
        <v>14</v>
      </c>
      <c r="M41" s="138" t="e">
        <f>(O41*1000)/R41</f>
        <v>#DIV/0!</v>
      </c>
      <c r="O41" s="132"/>
      <c r="P41" s="34"/>
      <c r="Q41" s="44" t="s">
        <v>72</v>
      </c>
      <c r="R41" s="140"/>
    </row>
    <row r="42" spans="1:18" ht="22.5" customHeight="1">
      <c r="A42" s="37"/>
      <c r="B42" s="45" t="s">
        <v>77</v>
      </c>
      <c r="C42" s="136"/>
      <c r="D42" s="134"/>
      <c r="E42" s="137"/>
      <c r="F42" s="22">
        <v>340</v>
      </c>
      <c r="G42" s="20"/>
      <c r="H42" s="20"/>
      <c r="I42" s="20"/>
      <c r="J42" s="23">
        <f t="shared" si="0"/>
        <v>340</v>
      </c>
      <c r="K42" s="22">
        <v>431</v>
      </c>
      <c r="L42" s="21">
        <v>49</v>
      </c>
      <c r="M42" s="138" t="e">
        <f>(O42*1000)/R42</f>
        <v>#DIV/0!</v>
      </c>
      <c r="O42" s="132"/>
      <c r="P42" s="34"/>
      <c r="Q42" s="44" t="s">
        <v>78</v>
      </c>
      <c r="R42" s="140"/>
    </row>
    <row r="43" spans="1:18" ht="22.5" customHeight="1">
      <c r="A43" s="114" t="s">
        <v>79</v>
      </c>
      <c r="B43" s="115"/>
      <c r="C43" s="136"/>
      <c r="D43" s="134"/>
      <c r="E43" s="137"/>
      <c r="F43" s="22">
        <v>6382</v>
      </c>
      <c r="G43" s="20">
        <v>938</v>
      </c>
      <c r="H43" s="20">
        <v>80</v>
      </c>
      <c r="I43" s="20"/>
      <c r="J43" s="23">
        <f t="shared" si="0"/>
        <v>7400</v>
      </c>
      <c r="K43" s="22">
        <v>6388</v>
      </c>
      <c r="L43" s="21">
        <v>941</v>
      </c>
      <c r="M43" s="138" t="e">
        <f>(O43*1000)/R43</f>
        <v>#DIV/0!</v>
      </c>
      <c r="O43" s="132"/>
      <c r="P43" s="34"/>
      <c r="Q43" s="46" t="s">
        <v>80</v>
      </c>
      <c r="R43" s="140"/>
    </row>
    <row r="44" spans="1:18" ht="22.5" customHeight="1">
      <c r="A44" s="114" t="s">
        <v>81</v>
      </c>
      <c r="B44" s="115"/>
      <c r="C44" s="123"/>
      <c r="D44" s="119"/>
      <c r="E44" s="125"/>
      <c r="F44" s="22">
        <v>3070</v>
      </c>
      <c r="G44" s="20">
        <v>650</v>
      </c>
      <c r="H44" s="20">
        <v>0</v>
      </c>
      <c r="I44" s="20"/>
      <c r="J44" s="23">
        <f t="shared" si="0"/>
        <v>3720</v>
      </c>
      <c r="K44" s="22">
        <v>3073</v>
      </c>
      <c r="L44" s="21">
        <v>626</v>
      </c>
      <c r="M44" s="127" t="e">
        <f>(O44*1000)/R44</f>
        <v>#DIV/0!</v>
      </c>
      <c r="O44" s="133"/>
      <c r="P44" s="37"/>
      <c r="Q44" s="43" t="s">
        <v>82</v>
      </c>
      <c r="R44" s="113"/>
    </row>
    <row r="45" spans="1:18" ht="22.5" customHeight="1">
      <c r="A45" s="114" t="s">
        <v>83</v>
      </c>
      <c r="B45" s="115"/>
      <c r="C45" s="122">
        <v>2357550</v>
      </c>
      <c r="D45" s="118">
        <v>483250</v>
      </c>
      <c r="E45" s="47">
        <v>36394</v>
      </c>
      <c r="F45" s="22">
        <v>8700</v>
      </c>
      <c r="G45" s="20">
        <v>884</v>
      </c>
      <c r="H45" s="20">
        <v>800</v>
      </c>
      <c r="I45" s="20"/>
      <c r="J45" s="23">
        <f t="shared" si="0"/>
        <v>10384</v>
      </c>
      <c r="K45" s="22">
        <v>8700</v>
      </c>
      <c r="L45" s="21">
        <v>926</v>
      </c>
      <c r="M45" s="126">
        <f>(O45*1000)/R45</f>
        <v>175.11207172590457</v>
      </c>
      <c r="O45" s="131">
        <f>SUM(F45:F46)</f>
        <v>8750</v>
      </c>
      <c r="P45" s="114" t="s">
        <v>83</v>
      </c>
      <c r="Q45" s="115"/>
      <c r="R45" s="112">
        <v>49968</v>
      </c>
    </row>
    <row r="46" spans="1:18" ht="22.5" customHeight="1">
      <c r="A46" s="29"/>
      <c r="B46" s="48" t="s">
        <v>84</v>
      </c>
      <c r="C46" s="123"/>
      <c r="D46" s="119"/>
      <c r="E46" s="21">
        <v>9395</v>
      </c>
      <c r="F46" s="22">
        <v>50</v>
      </c>
      <c r="G46" s="20">
        <v>70</v>
      </c>
      <c r="H46" s="20"/>
      <c r="I46" s="20"/>
      <c r="J46" s="23">
        <f t="shared" si="0"/>
        <v>120</v>
      </c>
      <c r="K46" s="22"/>
      <c r="L46" s="21">
        <v>52</v>
      </c>
      <c r="M46" s="127" t="e">
        <f>(O46*1000)/R46</f>
        <v>#DIV/0!</v>
      </c>
      <c r="O46" s="133"/>
      <c r="P46" s="29"/>
      <c r="Q46" s="48" t="s">
        <v>84</v>
      </c>
      <c r="R46" s="113"/>
    </row>
    <row r="47" spans="1:18" ht="22.5" customHeight="1">
      <c r="A47" s="105" t="s">
        <v>85</v>
      </c>
      <c r="B47" s="106"/>
      <c r="C47" s="22">
        <v>2327763</v>
      </c>
      <c r="D47" s="20">
        <v>109723</v>
      </c>
      <c r="E47" s="21">
        <v>47175</v>
      </c>
      <c r="F47" s="22">
        <v>11625</v>
      </c>
      <c r="G47" s="20">
        <v>840</v>
      </c>
      <c r="H47" s="20">
        <v>535</v>
      </c>
      <c r="I47" s="20">
        <v>0</v>
      </c>
      <c r="J47" s="23">
        <f t="shared" si="0"/>
        <v>13000</v>
      </c>
      <c r="K47" s="22">
        <v>10630</v>
      </c>
      <c r="L47" s="21">
        <v>648</v>
      </c>
      <c r="M47" s="24">
        <f>(O47*1000)/R47</f>
        <v>227.76253918495297</v>
      </c>
      <c r="O47" s="25">
        <f>F47</f>
        <v>11625</v>
      </c>
      <c r="P47" s="105" t="s">
        <v>85</v>
      </c>
      <c r="Q47" s="106"/>
      <c r="R47" s="26">
        <v>51040</v>
      </c>
    </row>
    <row r="48" spans="1:18" ht="22.5" customHeight="1">
      <c r="A48" s="105" t="s">
        <v>86</v>
      </c>
      <c r="B48" s="106"/>
      <c r="C48" s="22">
        <v>1411959</v>
      </c>
      <c r="D48" s="20">
        <v>325704</v>
      </c>
      <c r="E48" s="21">
        <v>38840</v>
      </c>
      <c r="F48" s="22">
        <v>9100</v>
      </c>
      <c r="G48" s="20">
        <v>985</v>
      </c>
      <c r="H48" s="20">
        <v>0</v>
      </c>
      <c r="I48" s="20"/>
      <c r="J48" s="23">
        <f t="shared" si="0"/>
        <v>10085</v>
      </c>
      <c r="K48" s="22">
        <v>8154</v>
      </c>
      <c r="L48" s="21">
        <v>883</v>
      </c>
      <c r="M48" s="24">
        <f>(O48*1000)/R48</f>
        <v>211.5000232417608</v>
      </c>
      <c r="O48" s="25">
        <f>F48</f>
        <v>9100</v>
      </c>
      <c r="P48" s="105" t="s">
        <v>86</v>
      </c>
      <c r="Q48" s="106"/>
      <c r="R48" s="26">
        <v>43026</v>
      </c>
    </row>
    <row r="49" spans="1:18" ht="22.5" customHeight="1">
      <c r="A49" s="144" t="s">
        <v>87</v>
      </c>
      <c r="B49" s="145"/>
      <c r="C49" s="122">
        <v>2807048</v>
      </c>
      <c r="D49" s="118">
        <v>1007347</v>
      </c>
      <c r="E49" s="21">
        <v>110157</v>
      </c>
      <c r="F49" s="22">
        <v>22412</v>
      </c>
      <c r="G49" s="20">
        <v>3272</v>
      </c>
      <c r="H49" s="20">
        <v>1568</v>
      </c>
      <c r="I49" s="20"/>
      <c r="J49" s="23">
        <f t="shared" si="0"/>
        <v>27252</v>
      </c>
      <c r="K49" s="22">
        <v>6144</v>
      </c>
      <c r="L49" s="21">
        <v>1768</v>
      </c>
      <c r="M49" s="126">
        <f>(O49*1000)/R49</f>
        <v>358.43648208469057</v>
      </c>
      <c r="O49" s="131">
        <f>SUM(F49:F50)</f>
        <v>24759</v>
      </c>
      <c r="P49" s="105" t="s">
        <v>87</v>
      </c>
      <c r="Q49" s="106"/>
      <c r="R49" s="112">
        <v>69075</v>
      </c>
    </row>
    <row r="50" spans="1:18" ht="22.5" customHeight="1">
      <c r="A50" s="144" t="s">
        <v>88</v>
      </c>
      <c r="B50" s="146"/>
      <c r="C50" s="123"/>
      <c r="D50" s="119"/>
      <c r="E50" s="49">
        <v>14804</v>
      </c>
      <c r="F50" s="22">
        <v>2347</v>
      </c>
      <c r="G50" s="20">
        <v>353</v>
      </c>
      <c r="H50" s="20">
        <v>300</v>
      </c>
      <c r="I50" s="20"/>
      <c r="J50" s="50">
        <f t="shared" si="0"/>
        <v>3000</v>
      </c>
      <c r="K50" s="22">
        <v>3019</v>
      </c>
      <c r="L50" s="21">
        <v>352</v>
      </c>
      <c r="M50" s="127" t="e">
        <f>(O50*1000)/R50</f>
        <v>#DIV/0!</v>
      </c>
      <c r="O50" s="133"/>
      <c r="P50" s="105" t="s">
        <v>88</v>
      </c>
      <c r="Q50" s="106"/>
      <c r="R50" s="113"/>
    </row>
    <row r="51" spans="1:18" ht="22.5" customHeight="1">
      <c r="A51" s="114" t="s">
        <v>89</v>
      </c>
      <c r="B51" s="115"/>
      <c r="C51" s="122">
        <v>1742073</v>
      </c>
      <c r="D51" s="118">
        <v>347788</v>
      </c>
      <c r="E51" s="124">
        <v>18306</v>
      </c>
      <c r="F51" s="122">
        <v>10555</v>
      </c>
      <c r="G51" s="118">
        <v>1610</v>
      </c>
      <c r="H51" s="118">
        <v>500</v>
      </c>
      <c r="I51" s="118">
        <v>150</v>
      </c>
      <c r="J51" s="120">
        <f t="shared" si="0"/>
        <v>12815</v>
      </c>
      <c r="K51" s="122">
        <v>10279</v>
      </c>
      <c r="L51" s="124">
        <v>1460</v>
      </c>
      <c r="M51" s="126">
        <f>(O51*1000)/R51</f>
        <v>323.26728124712872</v>
      </c>
      <c r="O51" s="131">
        <f>F51</f>
        <v>10555</v>
      </c>
      <c r="P51" s="114" t="s">
        <v>89</v>
      </c>
      <c r="Q51" s="115"/>
      <c r="R51" s="112">
        <v>32651</v>
      </c>
    </row>
    <row r="52" spans="1:18" ht="22.5" customHeight="1">
      <c r="A52" s="29"/>
      <c r="B52" s="45" t="s">
        <v>90</v>
      </c>
      <c r="C52" s="136"/>
      <c r="D52" s="134"/>
      <c r="E52" s="137"/>
      <c r="F52" s="136"/>
      <c r="G52" s="134"/>
      <c r="H52" s="134"/>
      <c r="I52" s="134"/>
      <c r="J52" s="135">
        <f t="shared" si="0"/>
        <v>0</v>
      </c>
      <c r="K52" s="136"/>
      <c r="L52" s="137"/>
      <c r="M52" s="138" t="e">
        <f>(O52*1000)/R52</f>
        <v>#DIV/0!</v>
      </c>
      <c r="O52" s="132">
        <f>F52</f>
        <v>0</v>
      </c>
      <c r="P52" s="29"/>
      <c r="Q52" s="45" t="s">
        <v>90</v>
      </c>
      <c r="R52" s="140"/>
    </row>
    <row r="53" spans="1:18" ht="22.5" customHeight="1">
      <c r="A53" s="29"/>
      <c r="B53" s="48" t="s">
        <v>91</v>
      </c>
      <c r="C53" s="123"/>
      <c r="D53" s="119"/>
      <c r="E53" s="125"/>
      <c r="F53" s="123"/>
      <c r="G53" s="119"/>
      <c r="H53" s="119"/>
      <c r="I53" s="119"/>
      <c r="J53" s="121">
        <f t="shared" si="0"/>
        <v>0</v>
      </c>
      <c r="K53" s="123"/>
      <c r="L53" s="125"/>
      <c r="M53" s="127" t="e">
        <f>(O53*1000)/R53</f>
        <v>#DIV/0!</v>
      </c>
      <c r="O53" s="133">
        <f>F53</f>
        <v>0</v>
      </c>
      <c r="P53" s="29"/>
      <c r="Q53" s="48" t="s">
        <v>91</v>
      </c>
      <c r="R53" s="113"/>
    </row>
    <row r="54" spans="1:18" ht="22.5" customHeight="1">
      <c r="A54" s="114" t="s">
        <v>92</v>
      </c>
      <c r="B54" s="104"/>
      <c r="C54" s="122">
        <v>1666203</v>
      </c>
      <c r="D54" s="118">
        <v>347079</v>
      </c>
      <c r="E54" s="124">
        <v>44961</v>
      </c>
      <c r="F54" s="22">
        <v>9917</v>
      </c>
      <c r="G54" s="20">
        <v>903</v>
      </c>
      <c r="H54" s="51">
        <v>290</v>
      </c>
      <c r="I54" s="51">
        <v>87</v>
      </c>
      <c r="J54" s="52">
        <f t="shared" si="0"/>
        <v>11197</v>
      </c>
      <c r="K54" s="22">
        <v>9021</v>
      </c>
      <c r="L54" s="21">
        <v>986</v>
      </c>
      <c r="M54" s="126">
        <f>(O54*1000)/R54</f>
        <v>250.88562467564702</v>
      </c>
      <c r="O54" s="131">
        <f>SUM(F54:F57)</f>
        <v>11119</v>
      </c>
      <c r="P54" s="114" t="s">
        <v>92</v>
      </c>
      <c r="Q54" s="115"/>
      <c r="R54" s="112">
        <v>44319</v>
      </c>
    </row>
    <row r="55" spans="1:18" ht="22.5" customHeight="1">
      <c r="A55" s="34"/>
      <c r="B55" s="46" t="s">
        <v>93</v>
      </c>
      <c r="C55" s="136"/>
      <c r="D55" s="134"/>
      <c r="E55" s="137"/>
      <c r="F55" s="53">
        <v>201</v>
      </c>
      <c r="G55" s="20">
        <v>30</v>
      </c>
      <c r="H55" s="54"/>
      <c r="I55" s="54"/>
      <c r="J55" s="55">
        <f t="shared" si="0"/>
        <v>231</v>
      </c>
      <c r="K55" s="53">
        <v>203</v>
      </c>
      <c r="L55" s="56">
        <v>26</v>
      </c>
      <c r="M55" s="138" t="e">
        <f>(O55*1000)/R55</f>
        <v>#DIV/0!</v>
      </c>
      <c r="O55" s="132"/>
      <c r="P55" s="34"/>
      <c r="Q55" s="48" t="s">
        <v>93</v>
      </c>
      <c r="R55" s="140"/>
    </row>
    <row r="56" spans="1:18" ht="22.5" customHeight="1">
      <c r="A56" s="34"/>
      <c r="B56" s="43" t="s">
        <v>94</v>
      </c>
      <c r="C56" s="136"/>
      <c r="D56" s="134"/>
      <c r="E56" s="137"/>
      <c r="F56" s="57">
        <v>201</v>
      </c>
      <c r="G56" s="58">
        <v>30</v>
      </c>
      <c r="H56" s="54"/>
      <c r="I56" s="54"/>
      <c r="J56" s="55">
        <f t="shared" si="0"/>
        <v>231</v>
      </c>
      <c r="K56" s="57">
        <v>214</v>
      </c>
      <c r="L56" s="47">
        <v>24</v>
      </c>
      <c r="M56" s="138" t="e">
        <f>(O56*1000)/R56</f>
        <v>#DIV/0!</v>
      </c>
      <c r="O56" s="132"/>
      <c r="P56" s="34"/>
      <c r="Q56" s="45" t="s">
        <v>94</v>
      </c>
      <c r="R56" s="140"/>
    </row>
    <row r="57" spans="1:18" ht="22.5" customHeight="1">
      <c r="A57" s="37"/>
      <c r="B57" s="43" t="s">
        <v>95</v>
      </c>
      <c r="C57" s="123"/>
      <c r="D57" s="119"/>
      <c r="E57" s="125"/>
      <c r="F57" s="22">
        <v>800</v>
      </c>
      <c r="G57" s="20">
        <v>72</v>
      </c>
      <c r="H57" s="54"/>
      <c r="I57" s="54"/>
      <c r="J57" s="55">
        <f t="shared" si="0"/>
        <v>872</v>
      </c>
      <c r="K57" s="22">
        <v>819</v>
      </c>
      <c r="L57" s="21">
        <v>72</v>
      </c>
      <c r="M57" s="127" t="e">
        <f>(O57*1000)/R57</f>
        <v>#DIV/0!</v>
      </c>
      <c r="O57" s="133"/>
      <c r="P57" s="37"/>
      <c r="Q57" s="43" t="s">
        <v>95</v>
      </c>
      <c r="R57" s="113"/>
    </row>
    <row r="58" spans="1:18" ht="22.5" customHeight="1">
      <c r="A58" s="98" t="s">
        <v>96</v>
      </c>
      <c r="B58" s="104"/>
      <c r="C58" s="22">
        <v>1350766</v>
      </c>
      <c r="D58" s="20">
        <v>381741</v>
      </c>
      <c r="E58" s="21">
        <v>38412</v>
      </c>
      <c r="F58" s="22">
        <v>6800</v>
      </c>
      <c r="G58" s="20">
        <v>1200</v>
      </c>
      <c r="H58" s="20"/>
      <c r="I58" s="20"/>
      <c r="J58" s="23">
        <f t="shared" si="0"/>
        <v>8000</v>
      </c>
      <c r="K58" s="22">
        <v>6707</v>
      </c>
      <c r="L58" s="21">
        <v>1053</v>
      </c>
      <c r="M58" s="24">
        <f>(O58*1000)/R58</f>
        <v>238.99901588640518</v>
      </c>
      <c r="O58" s="25">
        <f>F58</f>
        <v>6800</v>
      </c>
      <c r="P58" s="98" t="s">
        <v>97</v>
      </c>
      <c r="Q58" s="104"/>
      <c r="R58" s="26">
        <v>28452</v>
      </c>
    </row>
    <row r="59" spans="1:18" ht="22.5" customHeight="1">
      <c r="A59" s="98" t="s">
        <v>98</v>
      </c>
      <c r="B59" s="104"/>
      <c r="C59" s="22">
        <v>961383</v>
      </c>
      <c r="D59" s="20">
        <v>222328</v>
      </c>
      <c r="E59" s="21">
        <v>30155</v>
      </c>
      <c r="F59" s="22">
        <v>4189</v>
      </c>
      <c r="G59" s="20">
        <v>553</v>
      </c>
      <c r="H59" s="20">
        <v>80</v>
      </c>
      <c r="I59" s="20"/>
      <c r="J59" s="23">
        <f t="shared" si="0"/>
        <v>4822</v>
      </c>
      <c r="K59" s="22">
        <v>5228</v>
      </c>
      <c r="L59" s="21">
        <v>572</v>
      </c>
      <c r="M59" s="24">
        <f>(O59*1000)/R59</f>
        <v>190.27935498523735</v>
      </c>
      <c r="O59" s="25">
        <f>F59</f>
        <v>4189</v>
      </c>
      <c r="P59" s="98" t="s">
        <v>99</v>
      </c>
      <c r="Q59" s="104"/>
      <c r="R59" s="26">
        <v>22015</v>
      </c>
    </row>
    <row r="60" spans="1:18" ht="22.5" customHeight="1">
      <c r="A60" s="98" t="s">
        <v>100</v>
      </c>
      <c r="B60" s="139"/>
      <c r="C60" s="22">
        <v>1718587</v>
      </c>
      <c r="D60" s="20">
        <v>584794</v>
      </c>
      <c r="E60" s="21">
        <v>36424</v>
      </c>
      <c r="F60" s="22">
        <v>7912</v>
      </c>
      <c r="G60" s="20">
        <v>1290</v>
      </c>
      <c r="H60" s="20">
        <v>0</v>
      </c>
      <c r="I60" s="20">
        <v>0</v>
      </c>
      <c r="J60" s="23">
        <f t="shared" si="0"/>
        <v>9202</v>
      </c>
      <c r="K60" s="22">
        <v>9450</v>
      </c>
      <c r="L60" s="21">
        <v>2250</v>
      </c>
      <c r="M60" s="24">
        <f>(O60*1000)/R60</f>
        <v>142.52003962892911</v>
      </c>
      <c r="O60" s="25">
        <f>F60</f>
        <v>7912</v>
      </c>
      <c r="P60" s="98" t="s">
        <v>101</v>
      </c>
      <c r="Q60" s="104"/>
      <c r="R60" s="26">
        <v>55515</v>
      </c>
    </row>
    <row r="61" spans="1:18" ht="22.5" customHeight="1">
      <c r="A61" s="114" t="s">
        <v>102</v>
      </c>
      <c r="B61" s="139"/>
      <c r="C61" s="122">
        <v>2892079</v>
      </c>
      <c r="D61" s="118">
        <v>918894</v>
      </c>
      <c r="E61" s="124">
        <v>64364</v>
      </c>
      <c r="F61" s="122">
        <v>29095</v>
      </c>
      <c r="G61" s="118">
        <v>5390</v>
      </c>
      <c r="H61" s="118">
        <v>2900</v>
      </c>
      <c r="I61" s="118">
        <v>0</v>
      </c>
      <c r="J61" s="120">
        <f t="shared" si="0"/>
        <v>37385</v>
      </c>
      <c r="K61" s="122">
        <v>22602</v>
      </c>
      <c r="L61" s="124">
        <v>5390</v>
      </c>
      <c r="M61" s="141">
        <f>(O61*1000)/R61</f>
        <v>434.16948950203692</v>
      </c>
      <c r="O61" s="112">
        <f>F61</f>
        <v>29095</v>
      </c>
      <c r="P61" s="114" t="s">
        <v>103</v>
      </c>
      <c r="Q61" s="115"/>
      <c r="R61" s="112">
        <v>67013</v>
      </c>
    </row>
    <row r="62" spans="1:18" ht="22.5" customHeight="1">
      <c r="A62" s="59"/>
      <c r="B62" s="60" t="s">
        <v>104</v>
      </c>
      <c r="C62" s="136"/>
      <c r="D62" s="134"/>
      <c r="E62" s="137"/>
      <c r="F62" s="136"/>
      <c r="G62" s="134"/>
      <c r="H62" s="134"/>
      <c r="I62" s="134"/>
      <c r="J62" s="135">
        <f t="shared" si="0"/>
        <v>0</v>
      </c>
      <c r="K62" s="136"/>
      <c r="L62" s="137"/>
      <c r="M62" s="142" t="e">
        <f>(O62*1000)/R62</f>
        <v>#DIV/0!</v>
      </c>
      <c r="O62" s="140"/>
      <c r="P62" s="59"/>
      <c r="Q62" s="34" t="s">
        <v>105</v>
      </c>
      <c r="R62" s="140"/>
    </row>
    <row r="63" spans="1:18" ht="22.5" customHeight="1">
      <c r="A63" s="61"/>
      <c r="B63" s="48" t="s">
        <v>106</v>
      </c>
      <c r="C63" s="136"/>
      <c r="D63" s="134"/>
      <c r="E63" s="137"/>
      <c r="F63" s="136"/>
      <c r="G63" s="134"/>
      <c r="H63" s="134"/>
      <c r="I63" s="134"/>
      <c r="J63" s="135">
        <f t="shared" si="0"/>
        <v>0</v>
      </c>
      <c r="K63" s="136"/>
      <c r="L63" s="137"/>
      <c r="M63" s="142" t="e">
        <f>(O63*1000)/R63</f>
        <v>#DIV/0!</v>
      </c>
      <c r="O63" s="140"/>
      <c r="P63" s="61"/>
      <c r="Q63" s="46" t="s">
        <v>107</v>
      </c>
      <c r="R63" s="140"/>
    </row>
    <row r="64" spans="1:18" ht="22.5" customHeight="1">
      <c r="A64" s="34"/>
      <c r="B64" s="48" t="s">
        <v>108</v>
      </c>
      <c r="C64" s="136"/>
      <c r="D64" s="134"/>
      <c r="E64" s="137"/>
      <c r="F64" s="136"/>
      <c r="G64" s="134"/>
      <c r="H64" s="134"/>
      <c r="I64" s="134"/>
      <c r="J64" s="135">
        <f t="shared" si="0"/>
        <v>0</v>
      </c>
      <c r="K64" s="136"/>
      <c r="L64" s="137"/>
      <c r="M64" s="142" t="e">
        <f>(O64*1000)/R64</f>
        <v>#DIV/0!</v>
      </c>
      <c r="O64" s="140"/>
      <c r="P64" s="34"/>
      <c r="Q64" s="46" t="s">
        <v>109</v>
      </c>
      <c r="R64" s="140"/>
    </row>
    <row r="65" spans="1:18" ht="22.5" customHeight="1">
      <c r="A65" s="29"/>
      <c r="B65" s="48" t="s">
        <v>110</v>
      </c>
      <c r="C65" s="136"/>
      <c r="D65" s="134"/>
      <c r="E65" s="137"/>
      <c r="F65" s="136"/>
      <c r="G65" s="134"/>
      <c r="H65" s="134"/>
      <c r="I65" s="134"/>
      <c r="J65" s="135">
        <f t="shared" si="0"/>
        <v>0</v>
      </c>
      <c r="K65" s="136"/>
      <c r="L65" s="137"/>
      <c r="M65" s="142" t="e">
        <f>(O65*1000)/R65</f>
        <v>#DIV/0!</v>
      </c>
      <c r="O65" s="140"/>
      <c r="P65" s="29"/>
      <c r="Q65" s="46" t="s">
        <v>111</v>
      </c>
      <c r="R65" s="140"/>
    </row>
    <row r="66" spans="1:18" ht="22.5" customHeight="1">
      <c r="A66" s="29"/>
      <c r="B66" s="48" t="s">
        <v>112</v>
      </c>
      <c r="C66" s="136"/>
      <c r="D66" s="134"/>
      <c r="E66" s="137"/>
      <c r="F66" s="136"/>
      <c r="G66" s="134"/>
      <c r="H66" s="134"/>
      <c r="I66" s="134"/>
      <c r="J66" s="135">
        <f t="shared" si="0"/>
        <v>0</v>
      </c>
      <c r="K66" s="136"/>
      <c r="L66" s="137"/>
      <c r="M66" s="142" t="e">
        <f>(O66*1000)/R66</f>
        <v>#DIV/0!</v>
      </c>
      <c r="O66" s="140"/>
      <c r="P66" s="29"/>
      <c r="Q66" s="46" t="s">
        <v>113</v>
      </c>
      <c r="R66" s="140"/>
    </row>
    <row r="67" spans="1:18" ht="22.5" customHeight="1">
      <c r="A67" s="29"/>
      <c r="B67" s="45" t="s">
        <v>114</v>
      </c>
      <c r="C67" s="136"/>
      <c r="D67" s="134"/>
      <c r="E67" s="137"/>
      <c r="F67" s="136"/>
      <c r="G67" s="134"/>
      <c r="H67" s="134"/>
      <c r="I67" s="134"/>
      <c r="J67" s="135">
        <f t="shared" si="0"/>
        <v>0</v>
      </c>
      <c r="K67" s="136"/>
      <c r="L67" s="137"/>
      <c r="M67" s="142" t="e">
        <f>(O67*1000)/R67</f>
        <v>#DIV/0!</v>
      </c>
      <c r="O67" s="140"/>
      <c r="P67" s="29"/>
      <c r="Q67" s="43" t="s">
        <v>115</v>
      </c>
      <c r="R67" s="140"/>
    </row>
    <row r="68" spans="1:18" ht="22.5" customHeight="1">
      <c r="A68" s="29"/>
      <c r="B68" s="48" t="s">
        <v>116</v>
      </c>
      <c r="C68" s="136"/>
      <c r="D68" s="134"/>
      <c r="E68" s="137"/>
      <c r="F68" s="136"/>
      <c r="G68" s="134"/>
      <c r="H68" s="134"/>
      <c r="I68" s="134"/>
      <c r="J68" s="135">
        <f t="shared" si="0"/>
        <v>0</v>
      </c>
      <c r="K68" s="136"/>
      <c r="L68" s="137"/>
      <c r="M68" s="142" t="e">
        <f>(O68*1000)/R68</f>
        <v>#DIV/0!</v>
      </c>
      <c r="O68" s="140"/>
      <c r="P68" s="29"/>
      <c r="Q68" s="46" t="s">
        <v>117</v>
      </c>
      <c r="R68" s="140"/>
    </row>
    <row r="69" spans="1:18" ht="22.5" customHeight="1">
      <c r="A69" s="29"/>
      <c r="B69" s="48" t="s">
        <v>118</v>
      </c>
      <c r="C69" s="123"/>
      <c r="D69" s="119"/>
      <c r="E69" s="125"/>
      <c r="F69" s="123"/>
      <c r="G69" s="119"/>
      <c r="H69" s="119"/>
      <c r="I69" s="119"/>
      <c r="J69" s="121">
        <f t="shared" si="0"/>
        <v>0</v>
      </c>
      <c r="K69" s="123"/>
      <c r="L69" s="125"/>
      <c r="M69" s="143" t="e">
        <f>(O69*1000)/R69</f>
        <v>#DIV/0!</v>
      </c>
      <c r="O69" s="113"/>
      <c r="P69" s="29"/>
      <c r="Q69" s="46" t="s">
        <v>119</v>
      </c>
      <c r="R69" s="113"/>
    </row>
    <row r="70" spans="1:18" ht="22.5" customHeight="1">
      <c r="A70" s="114" t="s">
        <v>120</v>
      </c>
      <c r="B70" s="104"/>
      <c r="C70" s="122">
        <v>8312677</v>
      </c>
      <c r="D70" s="118">
        <v>1845641</v>
      </c>
      <c r="E70" s="124">
        <v>61886</v>
      </c>
      <c r="F70" s="122">
        <v>18000</v>
      </c>
      <c r="G70" s="118">
        <v>2976</v>
      </c>
      <c r="H70" s="118">
        <v>540</v>
      </c>
      <c r="I70" s="118">
        <v>1140</v>
      </c>
      <c r="J70" s="120">
        <f t="shared" si="0"/>
        <v>22656</v>
      </c>
      <c r="K70" s="122">
        <v>17999</v>
      </c>
      <c r="L70" s="124">
        <v>2977</v>
      </c>
      <c r="M70" s="126">
        <f>(O70*1000)/R70</f>
        <v>180.96090239169993</v>
      </c>
      <c r="O70" s="27">
        <f>F70</f>
        <v>18000</v>
      </c>
      <c r="P70" s="114" t="s">
        <v>121</v>
      </c>
      <c r="Q70" s="115"/>
      <c r="R70" s="112">
        <v>99469</v>
      </c>
    </row>
    <row r="71" spans="1:18" ht="22.5" customHeight="1">
      <c r="A71" s="37"/>
      <c r="B71" s="43" t="s">
        <v>122</v>
      </c>
      <c r="C71" s="136"/>
      <c r="D71" s="134"/>
      <c r="E71" s="137"/>
      <c r="F71" s="136"/>
      <c r="G71" s="134"/>
      <c r="H71" s="134"/>
      <c r="I71" s="134"/>
      <c r="J71" s="135">
        <f t="shared" si="0"/>
        <v>0</v>
      </c>
      <c r="K71" s="136"/>
      <c r="L71" s="137"/>
      <c r="M71" s="138" t="e">
        <f>(O71*1000)/R71</f>
        <v>#DIV/0!</v>
      </c>
      <c r="O71" s="38">
        <f>F71</f>
        <v>0</v>
      </c>
      <c r="P71" s="37"/>
      <c r="Q71" s="62" t="s">
        <v>122</v>
      </c>
      <c r="R71" s="140"/>
    </row>
    <row r="72" spans="1:18" ht="22.5" customHeight="1">
      <c r="A72" s="98" t="s">
        <v>123</v>
      </c>
      <c r="B72" s="104"/>
      <c r="C72" s="136"/>
      <c r="D72" s="134"/>
      <c r="E72" s="137"/>
      <c r="F72" s="136"/>
      <c r="G72" s="134"/>
      <c r="H72" s="134"/>
      <c r="I72" s="134"/>
      <c r="J72" s="135">
        <f t="shared" si="0"/>
        <v>0</v>
      </c>
      <c r="K72" s="136"/>
      <c r="L72" s="137"/>
      <c r="M72" s="138" t="e">
        <f>(O72*1000)/R72</f>
        <v>#DIV/0!</v>
      </c>
      <c r="O72" s="38">
        <f>F72</f>
        <v>0</v>
      </c>
      <c r="P72" s="98" t="s">
        <v>124</v>
      </c>
      <c r="Q72" s="104"/>
      <c r="R72" s="140"/>
    </row>
    <row r="73" spans="1:18" ht="22.5" customHeight="1">
      <c r="A73" s="98" t="s">
        <v>125</v>
      </c>
      <c r="B73" s="104"/>
      <c r="C73" s="136"/>
      <c r="D73" s="134"/>
      <c r="E73" s="137"/>
      <c r="F73" s="136"/>
      <c r="G73" s="134"/>
      <c r="H73" s="134"/>
      <c r="I73" s="134"/>
      <c r="J73" s="135">
        <f t="shared" si="0"/>
        <v>0</v>
      </c>
      <c r="K73" s="136"/>
      <c r="L73" s="137"/>
      <c r="M73" s="138" t="e">
        <f>(O73*1000)/R73</f>
        <v>#DIV/0!</v>
      </c>
      <c r="O73" s="38">
        <f>F73</f>
        <v>0</v>
      </c>
      <c r="P73" s="98" t="s">
        <v>126</v>
      </c>
      <c r="Q73" s="104"/>
      <c r="R73" s="140"/>
    </row>
    <row r="74" spans="1:18" ht="22.5" customHeight="1">
      <c r="A74" s="98" t="s">
        <v>127</v>
      </c>
      <c r="B74" s="104"/>
      <c r="C74" s="123"/>
      <c r="D74" s="119"/>
      <c r="E74" s="125"/>
      <c r="F74" s="123"/>
      <c r="G74" s="119"/>
      <c r="H74" s="119"/>
      <c r="I74" s="119"/>
      <c r="J74" s="121">
        <f t="shared" si="0"/>
        <v>0</v>
      </c>
      <c r="K74" s="123"/>
      <c r="L74" s="125"/>
      <c r="M74" s="127" t="e">
        <f>(O74*1000)/R74</f>
        <v>#DIV/0!</v>
      </c>
      <c r="O74" s="28">
        <f>F74</f>
        <v>0</v>
      </c>
      <c r="P74" s="98" t="s">
        <v>128</v>
      </c>
      <c r="Q74" s="104"/>
      <c r="R74" s="113"/>
    </row>
    <row r="75" spans="1:18" ht="22.5" customHeight="1">
      <c r="A75" s="116" t="s">
        <v>129</v>
      </c>
      <c r="B75" s="103"/>
      <c r="C75" s="122">
        <v>2328431</v>
      </c>
      <c r="D75" s="118">
        <v>677211</v>
      </c>
      <c r="E75" s="124">
        <v>51141</v>
      </c>
      <c r="F75" s="122">
        <v>6300</v>
      </c>
      <c r="G75" s="118">
        <v>850</v>
      </c>
      <c r="H75" s="118">
        <v>200</v>
      </c>
      <c r="I75" s="118"/>
      <c r="J75" s="120">
        <f t="shared" si="0"/>
        <v>7350</v>
      </c>
      <c r="K75" s="122">
        <v>6269</v>
      </c>
      <c r="L75" s="124">
        <v>820</v>
      </c>
      <c r="M75" s="126">
        <f>(O75*1000)/R75</f>
        <v>185.66288221086702</v>
      </c>
      <c r="O75" s="131">
        <f>SUM(F75:F77)</f>
        <v>11300</v>
      </c>
      <c r="P75" s="114" t="s">
        <v>130</v>
      </c>
      <c r="Q75" s="115"/>
      <c r="R75" s="112">
        <v>60863</v>
      </c>
    </row>
    <row r="76" spans="1:18" ht="22.5" customHeight="1">
      <c r="A76" s="37"/>
      <c r="B76" s="62" t="s">
        <v>131</v>
      </c>
      <c r="C76" s="136"/>
      <c r="D76" s="134"/>
      <c r="E76" s="137"/>
      <c r="F76" s="123"/>
      <c r="G76" s="119"/>
      <c r="H76" s="119"/>
      <c r="I76" s="119"/>
      <c r="J76" s="121"/>
      <c r="K76" s="123"/>
      <c r="L76" s="125"/>
      <c r="M76" s="138" t="e">
        <f>(O76*1000)/R76</f>
        <v>#DIV/0!</v>
      </c>
      <c r="O76" s="132"/>
      <c r="P76" s="37"/>
      <c r="Q76" s="62" t="s">
        <v>132</v>
      </c>
      <c r="R76" s="140"/>
    </row>
    <row r="77" spans="1:18" ht="22.5" customHeight="1">
      <c r="A77" s="98" t="s">
        <v>133</v>
      </c>
      <c r="B77" s="139"/>
      <c r="C77" s="123"/>
      <c r="D77" s="119"/>
      <c r="E77" s="125"/>
      <c r="F77" s="22">
        <v>5000</v>
      </c>
      <c r="G77" s="20">
        <v>734</v>
      </c>
      <c r="H77" s="20">
        <v>500</v>
      </c>
      <c r="I77" s="20">
        <v>0</v>
      </c>
      <c r="J77" s="23">
        <f t="shared" si="0"/>
        <v>6234</v>
      </c>
      <c r="K77" s="22">
        <v>5131</v>
      </c>
      <c r="L77" s="21">
        <v>783</v>
      </c>
      <c r="M77" s="127" t="e">
        <f>(O77*1000)/R77</f>
        <v>#DIV/0!</v>
      </c>
      <c r="O77" s="133"/>
      <c r="P77" s="98" t="s">
        <v>134</v>
      </c>
      <c r="Q77" s="104"/>
      <c r="R77" s="113"/>
    </row>
    <row r="78" spans="1:18" ht="22.5" customHeight="1">
      <c r="A78" s="98" t="s">
        <v>135</v>
      </c>
      <c r="B78" s="139"/>
      <c r="C78" s="22">
        <v>1503106</v>
      </c>
      <c r="D78" s="20">
        <v>469168</v>
      </c>
      <c r="E78" s="21">
        <v>76837</v>
      </c>
      <c r="F78" s="22">
        <v>10000</v>
      </c>
      <c r="G78" s="20">
        <v>960</v>
      </c>
      <c r="H78" s="20"/>
      <c r="I78" s="20"/>
      <c r="J78" s="23">
        <f t="shared" si="0"/>
        <v>10960</v>
      </c>
      <c r="K78" s="22">
        <v>15992</v>
      </c>
      <c r="L78" s="21">
        <v>1062</v>
      </c>
      <c r="M78" s="24">
        <f>(O78*1000)/R78</f>
        <v>332.72334054233903</v>
      </c>
      <c r="O78" s="25">
        <f t="shared" ref="O78:O120" si="1">F78</f>
        <v>10000</v>
      </c>
      <c r="P78" s="98" t="s">
        <v>136</v>
      </c>
      <c r="Q78" s="104"/>
      <c r="R78" s="26">
        <v>30055</v>
      </c>
    </row>
    <row r="79" spans="1:18" ht="22.5" customHeight="1">
      <c r="A79" s="114" t="s">
        <v>137</v>
      </c>
      <c r="B79" s="104"/>
      <c r="C79" s="122">
        <v>4969702</v>
      </c>
      <c r="D79" s="118">
        <v>2507426</v>
      </c>
      <c r="E79" s="124">
        <v>143416</v>
      </c>
      <c r="F79" s="122">
        <v>30000</v>
      </c>
      <c r="G79" s="118">
        <v>4233</v>
      </c>
      <c r="H79" s="118"/>
      <c r="I79" s="118"/>
      <c r="J79" s="120">
        <f t="shared" si="0"/>
        <v>34233</v>
      </c>
      <c r="K79" s="122">
        <v>31010</v>
      </c>
      <c r="L79" s="124">
        <v>3976</v>
      </c>
      <c r="M79" s="126">
        <f>(O79*1000)/R79</f>
        <v>312.57488773351946</v>
      </c>
      <c r="O79" s="27">
        <f t="shared" si="1"/>
        <v>30000</v>
      </c>
      <c r="P79" s="114" t="s">
        <v>138</v>
      </c>
      <c r="Q79" s="115"/>
      <c r="R79" s="112">
        <v>95977</v>
      </c>
    </row>
    <row r="80" spans="1:18" ht="22.5" customHeight="1">
      <c r="A80" s="63"/>
      <c r="B80" s="64" t="s">
        <v>139</v>
      </c>
      <c r="C80" s="136"/>
      <c r="D80" s="134"/>
      <c r="E80" s="137"/>
      <c r="F80" s="136"/>
      <c r="G80" s="134"/>
      <c r="H80" s="134"/>
      <c r="I80" s="134"/>
      <c r="J80" s="135">
        <f t="shared" si="0"/>
        <v>0</v>
      </c>
      <c r="K80" s="136"/>
      <c r="L80" s="137"/>
      <c r="M80" s="138" t="e">
        <f>(O80*1000)/R80</f>
        <v>#DIV/0!</v>
      </c>
      <c r="O80" s="38">
        <f t="shared" si="1"/>
        <v>0</v>
      </c>
      <c r="P80" s="63"/>
      <c r="Q80" s="65" t="s">
        <v>139</v>
      </c>
      <c r="R80" s="140"/>
    </row>
    <row r="81" spans="1:18" ht="22.5" customHeight="1">
      <c r="A81" s="63"/>
      <c r="B81" s="64" t="s">
        <v>140</v>
      </c>
      <c r="C81" s="136"/>
      <c r="D81" s="134"/>
      <c r="E81" s="137"/>
      <c r="F81" s="136"/>
      <c r="G81" s="134"/>
      <c r="H81" s="134"/>
      <c r="I81" s="134"/>
      <c r="J81" s="135">
        <f t="shared" si="0"/>
        <v>0</v>
      </c>
      <c r="K81" s="136"/>
      <c r="L81" s="137"/>
      <c r="M81" s="138" t="e">
        <f>(O81*1000)/R81</f>
        <v>#DIV/0!</v>
      </c>
      <c r="O81" s="38">
        <f t="shared" si="1"/>
        <v>0</v>
      </c>
      <c r="P81" s="63"/>
      <c r="Q81" s="65" t="s">
        <v>140</v>
      </c>
      <c r="R81" s="140"/>
    </row>
    <row r="82" spans="1:18" ht="22.5" customHeight="1">
      <c r="A82" s="63"/>
      <c r="B82" s="64" t="s">
        <v>141</v>
      </c>
      <c r="C82" s="136"/>
      <c r="D82" s="134"/>
      <c r="E82" s="137"/>
      <c r="F82" s="136"/>
      <c r="G82" s="134"/>
      <c r="H82" s="134"/>
      <c r="I82" s="134"/>
      <c r="J82" s="135">
        <f t="shared" si="0"/>
        <v>0</v>
      </c>
      <c r="K82" s="136"/>
      <c r="L82" s="137"/>
      <c r="M82" s="138" t="e">
        <f>(O82*1000)/R82</f>
        <v>#DIV/0!</v>
      </c>
      <c r="O82" s="38">
        <f t="shared" si="1"/>
        <v>0</v>
      </c>
      <c r="P82" s="63"/>
      <c r="Q82" s="65" t="s">
        <v>141</v>
      </c>
      <c r="R82" s="140"/>
    </row>
    <row r="83" spans="1:18" ht="22.5" customHeight="1">
      <c r="A83" s="66"/>
      <c r="B83" s="65" t="s">
        <v>142</v>
      </c>
      <c r="C83" s="123"/>
      <c r="D83" s="119"/>
      <c r="E83" s="125"/>
      <c r="F83" s="123"/>
      <c r="G83" s="119"/>
      <c r="H83" s="119"/>
      <c r="I83" s="119"/>
      <c r="J83" s="121">
        <f t="shared" si="0"/>
        <v>0</v>
      </c>
      <c r="K83" s="123"/>
      <c r="L83" s="125"/>
      <c r="M83" s="127" t="e">
        <f>(O83*1000)/R83</f>
        <v>#DIV/0!</v>
      </c>
      <c r="O83" s="28">
        <f t="shared" si="1"/>
        <v>0</v>
      </c>
      <c r="P83" s="66"/>
      <c r="Q83" s="65" t="s">
        <v>142</v>
      </c>
      <c r="R83" s="113"/>
    </row>
    <row r="84" spans="1:18" ht="22.5" customHeight="1">
      <c r="A84" s="105" t="s">
        <v>143</v>
      </c>
      <c r="B84" s="106"/>
      <c r="C84" s="67">
        <v>1626376</v>
      </c>
      <c r="D84" s="68">
        <v>170421</v>
      </c>
      <c r="E84" s="49">
        <v>20111</v>
      </c>
      <c r="F84" s="67">
        <v>4000</v>
      </c>
      <c r="G84" s="68">
        <v>1381</v>
      </c>
      <c r="H84" s="68">
        <v>374</v>
      </c>
      <c r="I84" s="68">
        <v>489</v>
      </c>
      <c r="J84" s="23">
        <f t="shared" si="0"/>
        <v>6244</v>
      </c>
      <c r="K84" s="67">
        <v>3998</v>
      </c>
      <c r="L84" s="49">
        <v>1261</v>
      </c>
      <c r="M84" s="24">
        <f>(O84*1000)/R84</f>
        <v>348.9487917648085</v>
      </c>
      <c r="O84" s="25">
        <f t="shared" si="1"/>
        <v>4000</v>
      </c>
      <c r="P84" s="105" t="s">
        <v>144</v>
      </c>
      <c r="Q84" s="106"/>
      <c r="R84" s="26">
        <v>11463</v>
      </c>
    </row>
    <row r="85" spans="1:18" ht="22.5" customHeight="1">
      <c r="A85" s="107" t="s">
        <v>145</v>
      </c>
      <c r="B85" s="108"/>
      <c r="C85" s="122">
        <v>2279291</v>
      </c>
      <c r="D85" s="118">
        <v>393844</v>
      </c>
      <c r="E85" s="124">
        <v>34066</v>
      </c>
      <c r="F85" s="22">
        <v>5800</v>
      </c>
      <c r="G85" s="20">
        <v>1137</v>
      </c>
      <c r="H85" s="20">
        <v>200</v>
      </c>
      <c r="I85" s="20"/>
      <c r="J85" s="23">
        <f t="shared" si="0"/>
        <v>7137</v>
      </c>
      <c r="K85" s="22">
        <v>9002</v>
      </c>
      <c r="L85" s="21">
        <v>898</v>
      </c>
      <c r="M85" s="126">
        <f>(O85*1000)/R85</f>
        <v>297.87889682091316</v>
      </c>
      <c r="O85" s="128">
        <f>F85+F86</f>
        <v>5800</v>
      </c>
      <c r="P85" s="105" t="s">
        <v>146</v>
      </c>
      <c r="Q85" s="106"/>
      <c r="R85" s="112">
        <v>19471</v>
      </c>
    </row>
    <row r="86" spans="1:18" ht="22.5" customHeight="1">
      <c r="A86" s="107" t="s">
        <v>147</v>
      </c>
      <c r="B86" s="108"/>
      <c r="C86" s="123"/>
      <c r="D86" s="119"/>
      <c r="E86" s="125"/>
      <c r="F86" s="22"/>
      <c r="G86" s="20"/>
      <c r="H86" s="20"/>
      <c r="I86" s="20"/>
      <c r="J86" s="23">
        <f>SUM(F86:I86)</f>
        <v>0</v>
      </c>
      <c r="K86" s="22"/>
      <c r="L86" s="21"/>
      <c r="M86" s="127"/>
      <c r="O86" s="129"/>
      <c r="P86" s="105" t="s">
        <v>146</v>
      </c>
      <c r="Q86" s="106"/>
      <c r="R86" s="113"/>
    </row>
    <row r="87" spans="1:18" ht="22.5" customHeight="1">
      <c r="A87" s="111" t="s">
        <v>148</v>
      </c>
      <c r="B87" s="130"/>
      <c r="C87" s="22">
        <v>596892</v>
      </c>
      <c r="D87" s="20">
        <v>137777</v>
      </c>
      <c r="E87" s="21">
        <v>32886</v>
      </c>
      <c r="F87" s="22">
        <v>6000</v>
      </c>
      <c r="G87" s="20">
        <v>1000</v>
      </c>
      <c r="H87" s="20">
        <v>240</v>
      </c>
      <c r="I87" s="20">
        <v>312</v>
      </c>
      <c r="J87" s="23">
        <f t="shared" ref="J87:J120" si="2">SUM(F87:I87)</f>
        <v>7552</v>
      </c>
      <c r="K87" s="22">
        <v>3034</v>
      </c>
      <c r="L87" s="21">
        <v>966</v>
      </c>
      <c r="M87" s="24">
        <f>(O87*1000)/R87</f>
        <v>399.60039960039961</v>
      </c>
      <c r="O87" s="25">
        <f t="shared" si="1"/>
        <v>6000</v>
      </c>
      <c r="P87" s="105" t="s">
        <v>149</v>
      </c>
      <c r="Q87" s="106"/>
      <c r="R87" s="26">
        <v>15015</v>
      </c>
    </row>
    <row r="88" spans="1:18" ht="22.5" customHeight="1">
      <c r="A88" s="107" t="s">
        <v>150</v>
      </c>
      <c r="B88" s="108"/>
      <c r="C88" s="22">
        <v>1886215</v>
      </c>
      <c r="D88" s="20">
        <v>383609</v>
      </c>
      <c r="E88" s="21">
        <v>30348</v>
      </c>
      <c r="F88" s="22">
        <v>5990</v>
      </c>
      <c r="G88" s="20">
        <v>698</v>
      </c>
      <c r="H88" s="20">
        <v>1296</v>
      </c>
      <c r="I88" s="20"/>
      <c r="J88" s="23">
        <f t="shared" si="2"/>
        <v>7984</v>
      </c>
      <c r="K88" s="22">
        <v>5446</v>
      </c>
      <c r="L88" s="21">
        <v>757</v>
      </c>
      <c r="M88" s="24">
        <f>(O88*1000)/R88</f>
        <v>288.17473299336092</v>
      </c>
      <c r="O88" s="25">
        <f t="shared" si="1"/>
        <v>5990</v>
      </c>
      <c r="P88" s="105" t="s">
        <v>151</v>
      </c>
      <c r="Q88" s="106"/>
      <c r="R88" s="26">
        <v>20786</v>
      </c>
    </row>
    <row r="89" spans="1:18" ht="22.5" customHeight="1">
      <c r="A89" s="107" t="s">
        <v>152</v>
      </c>
      <c r="B89" s="108"/>
      <c r="C89" s="22">
        <v>609189</v>
      </c>
      <c r="D89" s="20">
        <v>201822</v>
      </c>
      <c r="E89" s="21">
        <v>26577</v>
      </c>
      <c r="F89" s="22">
        <v>4565</v>
      </c>
      <c r="G89" s="20">
        <v>1585</v>
      </c>
      <c r="H89" s="20">
        <v>320</v>
      </c>
      <c r="I89" s="20"/>
      <c r="J89" s="23">
        <f t="shared" si="2"/>
        <v>6470</v>
      </c>
      <c r="K89" s="22">
        <v>6255</v>
      </c>
      <c r="L89" s="21">
        <v>156</v>
      </c>
      <c r="M89" s="24">
        <f>(O89*1000)/R89</f>
        <v>306.35527816925037</v>
      </c>
      <c r="O89" s="25">
        <f t="shared" si="1"/>
        <v>4565</v>
      </c>
      <c r="P89" s="105" t="s">
        <v>152</v>
      </c>
      <c r="Q89" s="106"/>
      <c r="R89" s="26">
        <v>14901</v>
      </c>
    </row>
    <row r="90" spans="1:18" ht="22.5" customHeight="1">
      <c r="A90" s="116" t="s">
        <v>153</v>
      </c>
      <c r="B90" s="117"/>
      <c r="C90" s="122">
        <v>922069</v>
      </c>
      <c r="D90" s="118">
        <v>231392</v>
      </c>
      <c r="E90" s="124">
        <v>28594</v>
      </c>
      <c r="F90" s="122">
        <v>5401</v>
      </c>
      <c r="G90" s="118">
        <v>822</v>
      </c>
      <c r="H90" s="118">
        <v>400</v>
      </c>
      <c r="I90" s="118"/>
      <c r="J90" s="120">
        <f t="shared" si="2"/>
        <v>6623</v>
      </c>
      <c r="K90" s="122">
        <v>4271</v>
      </c>
      <c r="L90" s="124">
        <v>575</v>
      </c>
      <c r="M90" s="126">
        <f>(O90*1000)/R90</f>
        <v>272.76400181808998</v>
      </c>
      <c r="O90" s="112">
        <f t="shared" si="1"/>
        <v>5401</v>
      </c>
      <c r="P90" s="114" t="s">
        <v>154</v>
      </c>
      <c r="Q90" s="115"/>
      <c r="R90" s="131">
        <v>19801</v>
      </c>
    </row>
    <row r="91" spans="1:18" ht="22.5" customHeight="1">
      <c r="A91" s="116" t="s">
        <v>155</v>
      </c>
      <c r="B91" s="117"/>
      <c r="C91" s="123"/>
      <c r="D91" s="119"/>
      <c r="E91" s="125"/>
      <c r="F91" s="123"/>
      <c r="G91" s="119"/>
      <c r="H91" s="119"/>
      <c r="I91" s="119"/>
      <c r="J91" s="121">
        <f t="shared" si="2"/>
        <v>0</v>
      </c>
      <c r="K91" s="123"/>
      <c r="L91" s="125"/>
      <c r="M91" s="127" t="e">
        <f>(O91*1000)/R91</f>
        <v>#DIV/0!</v>
      </c>
      <c r="O91" s="113"/>
      <c r="P91" s="69"/>
      <c r="Q91" s="43" t="s">
        <v>156</v>
      </c>
      <c r="R91" s="133"/>
    </row>
    <row r="92" spans="1:18" ht="22.5" customHeight="1">
      <c r="A92" s="107" t="s">
        <v>157</v>
      </c>
      <c r="B92" s="108"/>
      <c r="C92" s="22">
        <v>203504</v>
      </c>
      <c r="D92" s="20">
        <v>222468</v>
      </c>
      <c r="E92" s="21">
        <v>45316</v>
      </c>
      <c r="F92" s="22">
        <v>5500</v>
      </c>
      <c r="G92" s="20">
        <v>700</v>
      </c>
      <c r="H92" s="20">
        <v>300</v>
      </c>
      <c r="I92" s="20"/>
      <c r="J92" s="23">
        <f t="shared" si="2"/>
        <v>6500</v>
      </c>
      <c r="K92" s="22">
        <v>5863</v>
      </c>
      <c r="L92" s="21">
        <v>588</v>
      </c>
      <c r="M92" s="24">
        <f>(O92*1000)/R92</f>
        <v>214.80179652411638</v>
      </c>
      <c r="O92" s="25">
        <f t="shared" si="1"/>
        <v>5500</v>
      </c>
      <c r="P92" s="105" t="s">
        <v>157</v>
      </c>
      <c r="Q92" s="106"/>
      <c r="R92" s="26">
        <v>25605</v>
      </c>
    </row>
    <row r="93" spans="1:18" ht="22.5" customHeight="1">
      <c r="A93" s="107" t="s">
        <v>158</v>
      </c>
      <c r="B93" s="108"/>
      <c r="C93" s="22">
        <v>363154</v>
      </c>
      <c r="D93" s="20">
        <v>150754</v>
      </c>
      <c r="E93" s="21">
        <v>13978</v>
      </c>
      <c r="F93" s="22">
        <v>1430</v>
      </c>
      <c r="G93" s="20">
        <v>670</v>
      </c>
      <c r="H93" s="20">
        <v>300</v>
      </c>
      <c r="I93" s="20">
        <v>0</v>
      </c>
      <c r="J93" s="23">
        <f t="shared" si="2"/>
        <v>2400</v>
      </c>
      <c r="K93" s="22">
        <v>1439</v>
      </c>
      <c r="L93" s="21">
        <v>720</v>
      </c>
      <c r="M93" s="24">
        <f>(O93*1000)/R93</f>
        <v>151.40285865537322</v>
      </c>
      <c r="O93" s="25">
        <f t="shared" si="1"/>
        <v>1430</v>
      </c>
      <c r="P93" s="105" t="s">
        <v>158</v>
      </c>
      <c r="Q93" s="106"/>
      <c r="R93" s="26">
        <v>9445</v>
      </c>
    </row>
    <row r="94" spans="1:18" ht="22.5" customHeight="1">
      <c r="A94" s="107" t="s">
        <v>159</v>
      </c>
      <c r="B94" s="108"/>
      <c r="C94" s="39">
        <v>454125</v>
      </c>
      <c r="D94" s="40">
        <v>91296</v>
      </c>
      <c r="E94" s="41">
        <v>21738</v>
      </c>
      <c r="F94" s="39">
        <v>6898</v>
      </c>
      <c r="G94" s="40">
        <v>506</v>
      </c>
      <c r="H94" s="40">
        <v>98</v>
      </c>
      <c r="I94" s="40">
        <v>0</v>
      </c>
      <c r="J94" s="23">
        <f t="shared" si="2"/>
        <v>7502</v>
      </c>
      <c r="K94" s="39">
        <v>6992</v>
      </c>
      <c r="L94" s="41">
        <v>331</v>
      </c>
      <c r="M94" s="24">
        <f>(O94*1000)/R94</f>
        <v>517.28533933258348</v>
      </c>
      <c r="O94" s="25">
        <f t="shared" si="1"/>
        <v>6898</v>
      </c>
      <c r="P94" s="111" t="s">
        <v>159</v>
      </c>
      <c r="Q94" s="130"/>
      <c r="R94" s="26">
        <v>13335</v>
      </c>
    </row>
    <row r="95" spans="1:18" ht="22.5" customHeight="1">
      <c r="A95" s="107" t="s">
        <v>160</v>
      </c>
      <c r="B95" s="108"/>
      <c r="C95" s="22">
        <v>424583</v>
      </c>
      <c r="D95" s="20">
        <v>105587</v>
      </c>
      <c r="E95" s="21">
        <v>15476</v>
      </c>
      <c r="F95" s="22">
        <v>4869</v>
      </c>
      <c r="G95" s="20">
        <v>802</v>
      </c>
      <c r="H95" s="20"/>
      <c r="I95" s="20"/>
      <c r="J95" s="23">
        <f t="shared" si="2"/>
        <v>5671</v>
      </c>
      <c r="K95" s="22">
        <v>5078</v>
      </c>
      <c r="L95" s="21">
        <v>563</v>
      </c>
      <c r="M95" s="24">
        <f>(O95*1000)/R95</f>
        <v>370.40699885888171</v>
      </c>
      <c r="O95" s="25">
        <f t="shared" si="1"/>
        <v>4869</v>
      </c>
      <c r="P95" s="105" t="s">
        <v>161</v>
      </c>
      <c r="Q95" s="106"/>
      <c r="R95" s="26">
        <v>13145</v>
      </c>
    </row>
    <row r="96" spans="1:18" ht="22.5" customHeight="1">
      <c r="A96" s="107" t="s">
        <v>162</v>
      </c>
      <c r="B96" s="108"/>
      <c r="C96" s="22">
        <v>313581</v>
      </c>
      <c r="D96" s="20">
        <v>93843</v>
      </c>
      <c r="E96" s="21">
        <v>12156</v>
      </c>
      <c r="F96" s="22">
        <v>4536</v>
      </c>
      <c r="G96" s="20">
        <v>869</v>
      </c>
      <c r="H96" s="20">
        <v>648</v>
      </c>
      <c r="I96" s="20"/>
      <c r="J96" s="23">
        <f t="shared" si="2"/>
        <v>6053</v>
      </c>
      <c r="K96" s="22">
        <v>4730</v>
      </c>
      <c r="L96" s="21">
        <v>678</v>
      </c>
      <c r="M96" s="24">
        <f>(O96*1000)/R96</f>
        <v>888.01879404855129</v>
      </c>
      <c r="O96" s="25">
        <f t="shared" si="1"/>
        <v>4536</v>
      </c>
      <c r="P96" s="105" t="s">
        <v>163</v>
      </c>
      <c r="Q96" s="106"/>
      <c r="R96" s="26">
        <v>5108</v>
      </c>
    </row>
    <row r="97" spans="1:18" ht="22.5" customHeight="1">
      <c r="A97" s="107" t="s">
        <v>164</v>
      </c>
      <c r="B97" s="108"/>
      <c r="C97" s="22">
        <v>354068</v>
      </c>
      <c r="D97" s="20">
        <v>111191</v>
      </c>
      <c r="E97" s="21">
        <v>14436</v>
      </c>
      <c r="F97" s="22">
        <v>3100</v>
      </c>
      <c r="G97" s="20">
        <v>521</v>
      </c>
      <c r="H97" s="20">
        <v>0</v>
      </c>
      <c r="I97" s="20">
        <v>0</v>
      </c>
      <c r="J97" s="23">
        <f t="shared" si="2"/>
        <v>3621</v>
      </c>
      <c r="K97" s="22">
        <v>3300</v>
      </c>
      <c r="L97" s="21">
        <v>500</v>
      </c>
      <c r="M97" s="24">
        <f>(O97*1000)/R97</f>
        <v>306.47553138902617</v>
      </c>
      <c r="O97" s="25">
        <f t="shared" si="1"/>
        <v>3100</v>
      </c>
      <c r="P97" s="105" t="s">
        <v>165</v>
      </c>
      <c r="Q97" s="106"/>
      <c r="R97" s="26">
        <v>10115</v>
      </c>
    </row>
    <row r="98" spans="1:18" ht="22.5" customHeight="1">
      <c r="A98" s="107" t="s">
        <v>166</v>
      </c>
      <c r="B98" s="108"/>
      <c r="C98" s="22">
        <v>990885</v>
      </c>
      <c r="D98" s="20">
        <v>158558</v>
      </c>
      <c r="E98" s="21">
        <v>27444</v>
      </c>
      <c r="F98" s="22">
        <v>3600</v>
      </c>
      <c r="G98" s="20">
        <v>754</v>
      </c>
      <c r="H98" s="20">
        <v>0</v>
      </c>
      <c r="I98" s="20">
        <v>0</v>
      </c>
      <c r="J98" s="23">
        <f t="shared" si="2"/>
        <v>4354</v>
      </c>
      <c r="K98" s="22">
        <v>3700</v>
      </c>
      <c r="L98" s="70">
        <v>808</v>
      </c>
      <c r="M98" s="24">
        <f>(O98*1000)/R98</f>
        <v>239.26625016615711</v>
      </c>
      <c r="O98" s="25">
        <f t="shared" si="1"/>
        <v>3600</v>
      </c>
      <c r="P98" s="105" t="s">
        <v>167</v>
      </c>
      <c r="Q98" s="106"/>
      <c r="R98" s="26">
        <v>15046</v>
      </c>
    </row>
    <row r="99" spans="1:18" ht="22.5" customHeight="1">
      <c r="A99" s="107" t="s">
        <v>168</v>
      </c>
      <c r="B99" s="108"/>
      <c r="C99" s="22">
        <v>536848</v>
      </c>
      <c r="D99" s="20">
        <v>166258</v>
      </c>
      <c r="E99" s="21">
        <v>19840</v>
      </c>
      <c r="F99" s="22">
        <v>3002</v>
      </c>
      <c r="G99" s="20">
        <v>677</v>
      </c>
      <c r="H99" s="20">
        <v>100</v>
      </c>
      <c r="I99" s="20">
        <v>216</v>
      </c>
      <c r="J99" s="23">
        <f t="shared" si="2"/>
        <v>3995</v>
      </c>
      <c r="K99" s="22">
        <v>4436</v>
      </c>
      <c r="L99" s="21">
        <v>679</v>
      </c>
      <c r="M99" s="24">
        <f>(O99*1000)/R99</f>
        <v>275.56453093445936</v>
      </c>
      <c r="O99" s="25">
        <f t="shared" si="1"/>
        <v>3002</v>
      </c>
      <c r="P99" s="105" t="s">
        <v>169</v>
      </c>
      <c r="Q99" s="106"/>
      <c r="R99" s="26">
        <v>10894</v>
      </c>
    </row>
    <row r="100" spans="1:18" ht="22.5" customHeight="1">
      <c r="A100" s="107" t="s">
        <v>170</v>
      </c>
      <c r="B100" s="110"/>
      <c r="C100" s="22">
        <v>515906</v>
      </c>
      <c r="D100" s="20">
        <v>90847</v>
      </c>
      <c r="E100" s="21">
        <v>21040</v>
      </c>
      <c r="F100" s="22">
        <v>5050</v>
      </c>
      <c r="G100" s="20">
        <v>754</v>
      </c>
      <c r="H100" s="20"/>
      <c r="I100" s="20"/>
      <c r="J100" s="23">
        <f t="shared" si="2"/>
        <v>5804</v>
      </c>
      <c r="K100" s="22">
        <v>5030</v>
      </c>
      <c r="L100" s="21">
        <v>839</v>
      </c>
      <c r="M100" s="24">
        <f>(O100*1000)/R100</f>
        <v>393.91575663026521</v>
      </c>
      <c r="O100" s="25">
        <f t="shared" si="1"/>
        <v>5050</v>
      </c>
      <c r="P100" s="105" t="s">
        <v>171</v>
      </c>
      <c r="Q100" s="106"/>
      <c r="R100" s="26">
        <v>12820</v>
      </c>
    </row>
    <row r="101" spans="1:18" ht="22.5" customHeight="1">
      <c r="A101" s="107" t="s">
        <v>172</v>
      </c>
      <c r="B101" s="108"/>
      <c r="C101" s="22">
        <v>800068</v>
      </c>
      <c r="D101" s="20">
        <v>92205</v>
      </c>
      <c r="E101" s="21">
        <v>7408</v>
      </c>
      <c r="F101" s="22">
        <v>2408</v>
      </c>
      <c r="G101" s="20">
        <v>679</v>
      </c>
      <c r="H101" s="20">
        <v>1707</v>
      </c>
      <c r="I101" s="20">
        <v>55</v>
      </c>
      <c r="J101" s="23">
        <f t="shared" si="2"/>
        <v>4849</v>
      </c>
      <c r="K101" s="22">
        <v>2601</v>
      </c>
      <c r="L101" s="21">
        <v>630</v>
      </c>
      <c r="M101" s="24">
        <f>(O101*1000)/R101</f>
        <v>608.08080808080808</v>
      </c>
      <c r="O101" s="25">
        <f t="shared" si="1"/>
        <v>2408</v>
      </c>
      <c r="P101" s="105" t="s">
        <v>172</v>
      </c>
      <c r="Q101" s="106"/>
      <c r="R101" s="26">
        <v>3960</v>
      </c>
    </row>
    <row r="102" spans="1:18" ht="22.5" customHeight="1">
      <c r="A102" s="107" t="s">
        <v>173</v>
      </c>
      <c r="B102" s="108"/>
      <c r="C102" s="39">
        <v>137569</v>
      </c>
      <c r="D102" s="40">
        <v>72922</v>
      </c>
      <c r="E102" s="41">
        <v>21955</v>
      </c>
      <c r="F102" s="22">
        <v>4500</v>
      </c>
      <c r="G102" s="20">
        <v>550</v>
      </c>
      <c r="H102" s="20">
        <v>1000</v>
      </c>
      <c r="I102" s="20"/>
      <c r="J102" s="23">
        <f t="shared" si="2"/>
        <v>6050</v>
      </c>
      <c r="K102" s="22">
        <v>3260</v>
      </c>
      <c r="L102" s="21">
        <v>516</v>
      </c>
      <c r="M102" s="71">
        <f>(O102*1000)/R102</f>
        <v>1442.7701186277652</v>
      </c>
      <c r="O102" s="25">
        <f t="shared" si="1"/>
        <v>4500</v>
      </c>
      <c r="P102" s="105" t="s">
        <v>173</v>
      </c>
      <c r="Q102" s="106"/>
      <c r="R102" s="26">
        <v>3119</v>
      </c>
    </row>
    <row r="103" spans="1:18" ht="22.5" customHeight="1">
      <c r="A103" s="107" t="s">
        <v>174</v>
      </c>
      <c r="B103" s="108"/>
      <c r="C103" s="22">
        <v>183488</v>
      </c>
      <c r="D103" s="20">
        <v>31125</v>
      </c>
      <c r="E103" s="21">
        <v>8414</v>
      </c>
      <c r="F103" s="22">
        <v>2400</v>
      </c>
      <c r="G103" s="20">
        <v>481</v>
      </c>
      <c r="H103" s="20">
        <v>600</v>
      </c>
      <c r="I103" s="20">
        <v>0</v>
      </c>
      <c r="J103" s="50">
        <f t="shared" si="2"/>
        <v>3481</v>
      </c>
      <c r="K103" s="22">
        <v>2600</v>
      </c>
      <c r="L103" s="21">
        <v>370</v>
      </c>
      <c r="M103" s="71">
        <f>(O103*1000)/R103</f>
        <v>2294.455066921606</v>
      </c>
      <c r="O103" s="25">
        <f t="shared" si="1"/>
        <v>2400</v>
      </c>
      <c r="P103" s="105" t="s">
        <v>175</v>
      </c>
      <c r="Q103" s="106"/>
      <c r="R103" s="26">
        <v>1046</v>
      </c>
    </row>
    <row r="104" spans="1:18" ht="22.5" customHeight="1">
      <c r="A104" s="102" t="s">
        <v>176</v>
      </c>
      <c r="B104" s="103"/>
      <c r="C104" s="22">
        <v>223701</v>
      </c>
      <c r="D104" s="20">
        <v>55121</v>
      </c>
      <c r="E104" s="21">
        <v>15331</v>
      </c>
      <c r="F104" s="22">
        <v>1600</v>
      </c>
      <c r="G104" s="20">
        <v>294</v>
      </c>
      <c r="H104" s="20"/>
      <c r="I104" s="20"/>
      <c r="J104" s="23">
        <f t="shared" si="2"/>
        <v>1894</v>
      </c>
      <c r="K104" s="22">
        <v>1500</v>
      </c>
      <c r="L104" s="21">
        <v>279</v>
      </c>
      <c r="M104" s="24">
        <f>(O104*1000)/R104</f>
        <v>361.01083032490976</v>
      </c>
      <c r="O104" s="25">
        <f t="shared" si="1"/>
        <v>1600</v>
      </c>
      <c r="P104" s="98" t="s">
        <v>177</v>
      </c>
      <c r="Q104" s="104"/>
      <c r="R104" s="26">
        <v>4432</v>
      </c>
    </row>
    <row r="105" spans="1:18" ht="22.5" customHeight="1">
      <c r="A105" s="102" t="s">
        <v>178</v>
      </c>
      <c r="B105" s="103"/>
      <c r="C105" s="57">
        <v>377517</v>
      </c>
      <c r="D105" s="72">
        <v>121388</v>
      </c>
      <c r="E105" s="47">
        <v>20272</v>
      </c>
      <c r="F105" s="57">
        <v>4200</v>
      </c>
      <c r="G105" s="72">
        <v>1189</v>
      </c>
      <c r="H105" s="72">
        <v>800</v>
      </c>
      <c r="I105" s="72"/>
      <c r="J105" s="23">
        <f t="shared" si="2"/>
        <v>6189</v>
      </c>
      <c r="K105" s="57">
        <v>4215</v>
      </c>
      <c r="L105" s="47">
        <v>1130</v>
      </c>
      <c r="M105" s="24">
        <f>(O105*1000)/R105</f>
        <v>564.36441816715933</v>
      </c>
      <c r="O105" s="25">
        <f t="shared" si="1"/>
        <v>4200</v>
      </c>
      <c r="P105" s="98" t="s">
        <v>178</v>
      </c>
      <c r="Q105" s="104"/>
      <c r="R105" s="26">
        <v>7442</v>
      </c>
    </row>
    <row r="106" spans="1:18" ht="22.5" customHeight="1">
      <c r="A106" s="102" t="s">
        <v>179</v>
      </c>
      <c r="B106" s="103"/>
      <c r="C106" s="20">
        <v>667273</v>
      </c>
      <c r="D106" s="20">
        <v>111429</v>
      </c>
      <c r="E106" s="21">
        <v>16671</v>
      </c>
      <c r="F106" s="73">
        <v>6000</v>
      </c>
      <c r="G106" s="20">
        <v>678</v>
      </c>
      <c r="H106" s="20"/>
      <c r="I106" s="20"/>
      <c r="J106" s="23">
        <f t="shared" si="2"/>
        <v>6678</v>
      </c>
      <c r="K106" s="73">
        <v>6000</v>
      </c>
      <c r="L106" s="20">
        <v>651</v>
      </c>
      <c r="M106" s="24">
        <f>(O106*1000)/R106</f>
        <v>401.76777822418643</v>
      </c>
      <c r="O106" s="25">
        <f t="shared" si="1"/>
        <v>6000</v>
      </c>
      <c r="P106" s="98" t="s">
        <v>180</v>
      </c>
      <c r="Q106" s="104"/>
      <c r="R106" s="26">
        <v>14934</v>
      </c>
    </row>
    <row r="107" spans="1:18" ht="22.5" customHeight="1">
      <c r="A107" s="102" t="s">
        <v>181</v>
      </c>
      <c r="B107" s="103"/>
      <c r="C107" s="67">
        <v>285381</v>
      </c>
      <c r="D107" s="68">
        <v>86361</v>
      </c>
      <c r="E107" s="49">
        <v>12204</v>
      </c>
      <c r="F107" s="67">
        <v>2700</v>
      </c>
      <c r="G107" s="68">
        <v>747</v>
      </c>
      <c r="H107" s="68"/>
      <c r="I107" s="68"/>
      <c r="J107" s="23">
        <f t="shared" si="2"/>
        <v>3447</v>
      </c>
      <c r="K107" s="67">
        <v>2700</v>
      </c>
      <c r="L107" s="49">
        <v>726</v>
      </c>
      <c r="M107" s="24">
        <f>(O107*1000)/R107</f>
        <v>545.89567327133034</v>
      </c>
      <c r="O107" s="25">
        <f t="shared" si="1"/>
        <v>2700</v>
      </c>
      <c r="P107" s="98" t="s">
        <v>181</v>
      </c>
      <c r="Q107" s="104"/>
      <c r="R107" s="26">
        <v>4946</v>
      </c>
    </row>
    <row r="108" spans="1:18" ht="22.5" customHeight="1">
      <c r="A108" s="102" t="s">
        <v>182</v>
      </c>
      <c r="B108" s="103"/>
      <c r="C108" s="22">
        <v>314953</v>
      </c>
      <c r="D108" s="20">
        <v>58571</v>
      </c>
      <c r="E108" s="21">
        <v>9500</v>
      </c>
      <c r="F108" s="22">
        <v>2262</v>
      </c>
      <c r="G108" s="20">
        <v>676</v>
      </c>
      <c r="H108" s="20">
        <v>210</v>
      </c>
      <c r="I108" s="20">
        <v>31</v>
      </c>
      <c r="J108" s="23">
        <f t="shared" si="2"/>
        <v>3179</v>
      </c>
      <c r="K108" s="22">
        <v>2427</v>
      </c>
      <c r="L108" s="21">
        <v>666</v>
      </c>
      <c r="M108" s="24">
        <f>(O108*1000)/R108</f>
        <v>252.39901807632225</v>
      </c>
      <c r="O108" s="25">
        <f t="shared" si="1"/>
        <v>2262</v>
      </c>
      <c r="P108" s="98" t="s">
        <v>183</v>
      </c>
      <c r="Q108" s="104"/>
      <c r="R108" s="26">
        <v>8962</v>
      </c>
    </row>
    <row r="109" spans="1:18" ht="22.5" customHeight="1">
      <c r="A109" s="102" t="s">
        <v>184</v>
      </c>
      <c r="B109" s="103"/>
      <c r="C109" s="39">
        <v>72298</v>
      </c>
      <c r="D109" s="20">
        <v>12349</v>
      </c>
      <c r="E109" s="21">
        <v>263</v>
      </c>
      <c r="F109" s="22">
        <v>105</v>
      </c>
      <c r="G109" s="20"/>
      <c r="H109" s="20"/>
      <c r="I109" s="20"/>
      <c r="J109" s="23">
        <f t="shared" si="2"/>
        <v>105</v>
      </c>
      <c r="K109" s="22">
        <v>99</v>
      </c>
      <c r="L109" s="21"/>
      <c r="M109" s="24">
        <f>(O109*1000)/R109</f>
        <v>105.52763819095478</v>
      </c>
      <c r="O109" s="25">
        <f t="shared" si="1"/>
        <v>105</v>
      </c>
      <c r="P109" s="109" t="s">
        <v>185</v>
      </c>
      <c r="Q109" s="180"/>
      <c r="R109" s="26">
        <v>995</v>
      </c>
    </row>
    <row r="110" spans="1:18" ht="22.5" customHeight="1">
      <c r="A110" s="102" t="s">
        <v>186</v>
      </c>
      <c r="B110" s="103"/>
      <c r="C110" s="22">
        <v>185577</v>
      </c>
      <c r="D110" s="20">
        <v>41478</v>
      </c>
      <c r="E110" s="21">
        <v>9686</v>
      </c>
      <c r="F110" s="22">
        <v>3100</v>
      </c>
      <c r="G110" s="20">
        <v>905</v>
      </c>
      <c r="H110" s="20">
        <v>0</v>
      </c>
      <c r="I110" s="20">
        <v>0</v>
      </c>
      <c r="J110" s="23">
        <f t="shared" si="2"/>
        <v>4005</v>
      </c>
      <c r="K110" s="22">
        <v>3500</v>
      </c>
      <c r="L110" s="21">
        <v>796</v>
      </c>
      <c r="M110" s="24">
        <f>(O110*1000)/R110</f>
        <v>771.52812344449978</v>
      </c>
      <c r="O110" s="25">
        <f t="shared" si="1"/>
        <v>3100</v>
      </c>
      <c r="P110" s="98" t="s">
        <v>187</v>
      </c>
      <c r="Q110" s="104"/>
      <c r="R110" s="26">
        <v>4018</v>
      </c>
    </row>
    <row r="111" spans="1:18" ht="22.5" customHeight="1">
      <c r="A111" s="102" t="s">
        <v>188</v>
      </c>
      <c r="B111" s="103"/>
      <c r="C111" s="22">
        <v>84252</v>
      </c>
      <c r="D111" s="20">
        <v>11034</v>
      </c>
      <c r="E111" s="21">
        <v>1679</v>
      </c>
      <c r="F111" s="22">
        <v>100</v>
      </c>
      <c r="G111" s="20">
        <v>54</v>
      </c>
      <c r="H111" s="20"/>
      <c r="I111" s="20"/>
      <c r="J111" s="23">
        <f t="shared" si="2"/>
        <v>154</v>
      </c>
      <c r="K111" s="22">
        <v>49</v>
      </c>
      <c r="L111" s="21">
        <v>72</v>
      </c>
      <c r="M111" s="24">
        <f>(O111*1000)/R111</f>
        <v>68.681318681318686</v>
      </c>
      <c r="O111" s="25">
        <f t="shared" si="1"/>
        <v>100</v>
      </c>
      <c r="P111" s="98" t="s">
        <v>189</v>
      </c>
      <c r="Q111" s="104"/>
      <c r="R111" s="26">
        <v>1456</v>
      </c>
    </row>
    <row r="112" spans="1:18" ht="22.5" customHeight="1">
      <c r="A112" s="107" t="s">
        <v>190</v>
      </c>
      <c r="B112" s="108"/>
      <c r="C112" s="39">
        <v>302783</v>
      </c>
      <c r="D112" s="40">
        <v>80057</v>
      </c>
      <c r="E112" s="21">
        <v>8504</v>
      </c>
      <c r="F112" s="22">
        <v>2900</v>
      </c>
      <c r="G112" s="20">
        <v>359</v>
      </c>
      <c r="H112" s="20">
        <v>0</v>
      </c>
      <c r="I112" s="20">
        <v>0</v>
      </c>
      <c r="J112" s="23">
        <f t="shared" si="2"/>
        <v>3259</v>
      </c>
      <c r="K112" s="22">
        <v>2841</v>
      </c>
      <c r="L112" s="21">
        <v>342</v>
      </c>
      <c r="M112" s="24">
        <f>(O112*1000)/R112</f>
        <v>451.22140967792126</v>
      </c>
      <c r="O112" s="25">
        <f t="shared" si="1"/>
        <v>2900</v>
      </c>
      <c r="P112" s="105" t="s">
        <v>191</v>
      </c>
      <c r="Q112" s="106"/>
      <c r="R112" s="26">
        <v>6427</v>
      </c>
    </row>
    <row r="113" spans="1:18" ht="22.5" customHeight="1">
      <c r="A113" s="105" t="s">
        <v>192</v>
      </c>
      <c r="B113" s="106"/>
      <c r="C113" s="22">
        <v>193968</v>
      </c>
      <c r="D113" s="20">
        <v>15085</v>
      </c>
      <c r="E113" s="21">
        <v>13839</v>
      </c>
      <c r="F113" s="22">
        <v>3400</v>
      </c>
      <c r="G113" s="20">
        <v>394</v>
      </c>
      <c r="H113" s="20">
        <v>0</v>
      </c>
      <c r="I113" s="20">
        <v>0</v>
      </c>
      <c r="J113" s="23">
        <f t="shared" si="2"/>
        <v>3794</v>
      </c>
      <c r="K113" s="22">
        <v>3970</v>
      </c>
      <c r="L113" s="21">
        <v>36</v>
      </c>
      <c r="M113" s="24">
        <f>(O113*1000)/R113</f>
        <v>508.98203592814372</v>
      </c>
      <c r="O113" s="25">
        <f t="shared" si="1"/>
        <v>3400</v>
      </c>
      <c r="P113" s="105" t="s">
        <v>193</v>
      </c>
      <c r="Q113" s="106"/>
      <c r="R113" s="26">
        <v>6680</v>
      </c>
    </row>
    <row r="114" spans="1:18" ht="22.5" customHeight="1">
      <c r="A114" s="105" t="s">
        <v>194</v>
      </c>
      <c r="B114" s="106"/>
      <c r="C114" s="22">
        <v>260012</v>
      </c>
      <c r="D114" s="20">
        <v>64444</v>
      </c>
      <c r="E114" s="21">
        <v>11679</v>
      </c>
      <c r="F114" s="22">
        <v>2000</v>
      </c>
      <c r="G114" s="20">
        <v>172</v>
      </c>
      <c r="H114" s="20">
        <v>500</v>
      </c>
      <c r="I114" s="20">
        <v>0</v>
      </c>
      <c r="J114" s="50">
        <f t="shared" si="2"/>
        <v>2672</v>
      </c>
      <c r="K114" s="22">
        <v>150</v>
      </c>
      <c r="L114" s="21">
        <v>133</v>
      </c>
      <c r="M114" s="24">
        <f>(O114*1000)/R114</f>
        <v>238.18030248898415</v>
      </c>
      <c r="O114" s="25">
        <f t="shared" si="1"/>
        <v>2000</v>
      </c>
      <c r="P114" s="105" t="s">
        <v>195</v>
      </c>
      <c r="Q114" s="106"/>
      <c r="R114" s="26">
        <v>8397</v>
      </c>
    </row>
    <row r="115" spans="1:18" ht="22.5" customHeight="1">
      <c r="A115" s="102" t="s">
        <v>196</v>
      </c>
      <c r="B115" s="103"/>
      <c r="C115" s="22">
        <v>251097</v>
      </c>
      <c r="D115" s="20">
        <v>43332</v>
      </c>
      <c r="E115" s="21">
        <v>3876</v>
      </c>
      <c r="F115" s="22">
        <v>1600</v>
      </c>
      <c r="G115" s="20">
        <v>247</v>
      </c>
      <c r="H115" s="20"/>
      <c r="I115" s="20"/>
      <c r="J115" s="23">
        <f t="shared" si="2"/>
        <v>1847</v>
      </c>
      <c r="K115" s="22">
        <v>1476</v>
      </c>
      <c r="L115" s="21">
        <v>154</v>
      </c>
      <c r="M115" s="24">
        <f>(O115*1000)/R115</f>
        <v>352.50055078211062</v>
      </c>
      <c r="O115" s="25">
        <f t="shared" si="1"/>
        <v>1600</v>
      </c>
      <c r="P115" s="98" t="s">
        <v>197</v>
      </c>
      <c r="Q115" s="104"/>
      <c r="R115" s="26">
        <v>4539</v>
      </c>
    </row>
    <row r="116" spans="1:18" ht="22.5" customHeight="1">
      <c r="A116" s="102" t="s">
        <v>198</v>
      </c>
      <c r="B116" s="103"/>
      <c r="C116" s="22">
        <v>454422</v>
      </c>
      <c r="D116" s="20">
        <v>23527</v>
      </c>
      <c r="E116" s="21">
        <v>7192</v>
      </c>
      <c r="F116" s="22">
        <v>600</v>
      </c>
      <c r="G116" s="20">
        <v>192</v>
      </c>
      <c r="H116" s="20"/>
      <c r="I116" s="20">
        <v>128</v>
      </c>
      <c r="J116" s="23">
        <f t="shared" si="2"/>
        <v>920</v>
      </c>
      <c r="K116" s="22">
        <v>499</v>
      </c>
      <c r="L116" s="21">
        <v>170</v>
      </c>
      <c r="M116" s="24">
        <f>(O116*1000)/R116</f>
        <v>126.93039983075947</v>
      </c>
      <c r="O116" s="25">
        <f t="shared" si="1"/>
        <v>600</v>
      </c>
      <c r="P116" s="98" t="s">
        <v>199</v>
      </c>
      <c r="Q116" s="104"/>
      <c r="R116" s="26">
        <v>4727</v>
      </c>
    </row>
    <row r="117" spans="1:18" ht="22.5" customHeight="1">
      <c r="A117" s="102" t="s">
        <v>200</v>
      </c>
      <c r="B117" s="103"/>
      <c r="C117" s="22">
        <v>559284</v>
      </c>
      <c r="D117" s="20">
        <v>137761</v>
      </c>
      <c r="E117" s="21">
        <v>15569</v>
      </c>
      <c r="F117" s="22">
        <v>2600</v>
      </c>
      <c r="G117" s="20">
        <v>596</v>
      </c>
      <c r="H117" s="20">
        <v>120</v>
      </c>
      <c r="I117" s="20"/>
      <c r="J117" s="23">
        <f t="shared" si="2"/>
        <v>3316</v>
      </c>
      <c r="K117" s="22">
        <v>2023</v>
      </c>
      <c r="L117" s="21">
        <v>576</v>
      </c>
      <c r="M117" s="24">
        <f>(O117*1000)/R117</f>
        <v>262.0439427534771</v>
      </c>
      <c r="O117" s="25">
        <f t="shared" si="1"/>
        <v>2600</v>
      </c>
      <c r="P117" s="98" t="s">
        <v>201</v>
      </c>
      <c r="Q117" s="104"/>
      <c r="R117" s="26">
        <v>9922</v>
      </c>
    </row>
    <row r="118" spans="1:18" ht="22.5" customHeight="1">
      <c r="A118" s="102" t="s">
        <v>202</v>
      </c>
      <c r="B118" s="103"/>
      <c r="C118" s="22">
        <v>361756</v>
      </c>
      <c r="D118" s="20">
        <v>48940</v>
      </c>
      <c r="E118" s="21">
        <v>11886</v>
      </c>
      <c r="F118" s="22">
        <v>1000</v>
      </c>
      <c r="G118" s="20">
        <v>95</v>
      </c>
      <c r="H118" s="20">
        <v>247</v>
      </c>
      <c r="I118" s="20">
        <v>0</v>
      </c>
      <c r="J118" s="23">
        <f t="shared" si="2"/>
        <v>1342</v>
      </c>
      <c r="K118" s="22">
        <v>1000</v>
      </c>
      <c r="L118" s="21">
        <v>93</v>
      </c>
      <c r="M118" s="24">
        <f>(O118*1000)/R118</f>
        <v>111.75681716584711</v>
      </c>
      <c r="O118" s="25">
        <f t="shared" si="1"/>
        <v>1000</v>
      </c>
      <c r="P118" s="98" t="s">
        <v>202</v>
      </c>
      <c r="Q118" s="104"/>
      <c r="R118" s="26">
        <v>8948</v>
      </c>
    </row>
    <row r="119" spans="1:18" ht="22.5" customHeight="1">
      <c r="A119" s="102" t="s">
        <v>203</v>
      </c>
      <c r="B119" s="103"/>
      <c r="C119" s="22">
        <v>269524</v>
      </c>
      <c r="D119" s="20">
        <v>39578</v>
      </c>
      <c r="E119" s="21">
        <v>7983</v>
      </c>
      <c r="F119" s="22">
        <v>1400</v>
      </c>
      <c r="G119" s="20">
        <v>350</v>
      </c>
      <c r="H119" s="20">
        <v>400</v>
      </c>
      <c r="I119" s="20"/>
      <c r="J119" s="23">
        <f t="shared" si="2"/>
        <v>2150</v>
      </c>
      <c r="K119" s="22">
        <v>1151</v>
      </c>
      <c r="L119" s="21">
        <v>345</v>
      </c>
      <c r="M119" s="24">
        <f>(O119*1000)/R119</f>
        <v>469.79865771812081</v>
      </c>
      <c r="O119" s="25">
        <f t="shared" si="1"/>
        <v>1400</v>
      </c>
      <c r="P119" s="98" t="s">
        <v>203</v>
      </c>
      <c r="Q119" s="104"/>
      <c r="R119" s="26">
        <v>2980</v>
      </c>
    </row>
    <row r="120" spans="1:18" ht="22.5" customHeight="1" thickBot="1">
      <c r="A120" s="96" t="s">
        <v>204</v>
      </c>
      <c r="B120" s="97"/>
      <c r="C120" s="74"/>
      <c r="D120" s="75"/>
      <c r="E120" s="76"/>
      <c r="F120" s="77">
        <v>1900</v>
      </c>
      <c r="G120" s="75"/>
      <c r="H120" s="75"/>
      <c r="I120" s="75"/>
      <c r="J120" s="23">
        <f t="shared" si="2"/>
        <v>1900</v>
      </c>
      <c r="K120" s="77">
        <v>1768</v>
      </c>
      <c r="L120" s="76"/>
      <c r="M120" s="24"/>
      <c r="O120" s="25">
        <f t="shared" si="1"/>
        <v>1900</v>
      </c>
      <c r="P120" s="98" t="s">
        <v>204</v>
      </c>
      <c r="Q120" s="104"/>
      <c r="R120" s="78"/>
    </row>
    <row r="121" spans="1:18" ht="22.5" customHeight="1" thickTop="1">
      <c r="A121" s="100" t="s">
        <v>205</v>
      </c>
      <c r="B121" s="101"/>
      <c r="C121" s="79">
        <f>SUM(C7:C120)</f>
        <v>295295355</v>
      </c>
      <c r="D121" s="80">
        <f t="shared" ref="D121:L121" si="3">SUM(D7:D120)</f>
        <v>22166491</v>
      </c>
      <c r="E121" s="81">
        <f t="shared" si="3"/>
        <v>2441562</v>
      </c>
      <c r="F121" s="82">
        <f>SUM(F7:F120)</f>
        <v>547553</v>
      </c>
      <c r="G121" s="83">
        <f t="shared" si="3"/>
        <v>75129</v>
      </c>
      <c r="H121" s="84">
        <f t="shared" si="3"/>
        <v>24483</v>
      </c>
      <c r="I121" s="83">
        <f t="shared" si="3"/>
        <v>4484</v>
      </c>
      <c r="J121" s="80">
        <f t="shared" si="3"/>
        <v>651649</v>
      </c>
      <c r="K121" s="85">
        <f t="shared" si="3"/>
        <v>561850</v>
      </c>
      <c r="L121" s="82">
        <f t="shared" si="3"/>
        <v>71115</v>
      </c>
      <c r="M121" s="86">
        <f>(F121*1000)/R7</f>
        <v>259.56013200969687</v>
      </c>
      <c r="O121" s="87">
        <f>SUM(O8:O119)</f>
        <v>524085</v>
      </c>
      <c r="R121" s="88">
        <f>SUM(R8:R120)</f>
        <v>2003464</v>
      </c>
    </row>
    <row r="122" spans="1:18" ht="13.5" customHeight="1">
      <c r="A122" s="89"/>
      <c r="B122" s="89"/>
      <c r="C122" s="90"/>
      <c r="D122" s="90"/>
      <c r="E122" s="90"/>
      <c r="F122" s="90"/>
      <c r="G122" s="90"/>
      <c r="H122" s="90"/>
      <c r="I122" s="90"/>
      <c r="J122" s="91"/>
      <c r="K122" s="90"/>
      <c r="L122" s="90"/>
      <c r="M122" s="92"/>
      <c r="O122" s="93"/>
    </row>
    <row r="123" spans="1:18" ht="13.5" customHeight="1">
      <c r="A123" s="89" t="s">
        <v>206</v>
      </c>
      <c r="B123" s="89"/>
    </row>
    <row r="124" spans="1:18" ht="11.25" customHeight="1">
      <c r="A124" s="89"/>
      <c r="B124" s="89"/>
    </row>
    <row r="125" spans="1:18" ht="13.5" customHeight="1">
      <c r="A125" s="89" t="s">
        <v>207</v>
      </c>
      <c r="B125" s="89"/>
      <c r="R125" s="88"/>
    </row>
  </sheetData>
  <mergeCells count="271">
    <mergeCell ref="P7:Q7"/>
    <mergeCell ref="P93:Q93"/>
    <mergeCell ref="P89:Q89"/>
    <mergeCell ref="P88:Q88"/>
    <mergeCell ref="P78:Q78"/>
    <mergeCell ref="P77:Q77"/>
    <mergeCell ref="R75:R77"/>
    <mergeCell ref="P75:Q75"/>
    <mergeCell ref="O75:O77"/>
    <mergeCell ref="P8:Q8"/>
    <mergeCell ref="O8:O9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A7:B7"/>
    <mergeCell ref="A8:B8"/>
    <mergeCell ref="C8:C9"/>
    <mergeCell ref="D8:D9"/>
    <mergeCell ref="M8:M9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O26:O44"/>
    <mergeCell ref="R45:R46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49:Q49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R54:R57"/>
    <mergeCell ref="A58:B58"/>
    <mergeCell ref="P58:Q58"/>
    <mergeCell ref="A59:B59"/>
    <mergeCell ref="P59:Q59"/>
    <mergeCell ref="A60:B60"/>
    <mergeCell ref="P60:Q60"/>
    <mergeCell ref="O51:O53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H51:H53"/>
    <mergeCell ref="I51:I53"/>
    <mergeCell ref="J51:J53"/>
    <mergeCell ref="K51:K53"/>
    <mergeCell ref="L51:L53"/>
    <mergeCell ref="M51:M53"/>
    <mergeCell ref="O61:O69"/>
    <mergeCell ref="P61:Q61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P70:Q70"/>
    <mergeCell ref="R70:R74"/>
    <mergeCell ref="A72:B72"/>
    <mergeCell ref="P72:Q72"/>
    <mergeCell ref="A73:B73"/>
    <mergeCell ref="P73:Q73"/>
    <mergeCell ref="A74:B74"/>
    <mergeCell ref="P74:Q74"/>
    <mergeCell ref="I70:I74"/>
    <mergeCell ref="J70:J74"/>
    <mergeCell ref="K70:K74"/>
    <mergeCell ref="L70:L74"/>
    <mergeCell ref="M70:M74"/>
    <mergeCell ref="C79:C83"/>
    <mergeCell ref="D79:D83"/>
    <mergeCell ref="E79:E83"/>
    <mergeCell ref="F79:F83"/>
    <mergeCell ref="G79:G83"/>
    <mergeCell ref="A77:B77"/>
    <mergeCell ref="A78:B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O85:O86"/>
    <mergeCell ref="P85:Q85"/>
    <mergeCell ref="R85:R86"/>
    <mergeCell ref="A86:B86"/>
    <mergeCell ref="P86:Q86"/>
    <mergeCell ref="A87:B87"/>
    <mergeCell ref="P87:Q87"/>
    <mergeCell ref="P79:Q79"/>
    <mergeCell ref="R79:R83"/>
    <mergeCell ref="A84:B84"/>
    <mergeCell ref="P84:Q84"/>
    <mergeCell ref="A85:B85"/>
    <mergeCell ref="C85:C86"/>
    <mergeCell ref="D85:D86"/>
    <mergeCell ref="E85:E86"/>
    <mergeCell ref="M85:M86"/>
    <mergeCell ref="H79:H83"/>
    <mergeCell ref="I79:I83"/>
    <mergeCell ref="J79:J83"/>
    <mergeCell ref="K79:K83"/>
    <mergeCell ref="L79:L83"/>
    <mergeCell ref="M79:M83"/>
    <mergeCell ref="A79:B79"/>
    <mergeCell ref="A88:B88"/>
    <mergeCell ref="A89:B89"/>
    <mergeCell ref="A90:B90"/>
    <mergeCell ref="C90:C91"/>
    <mergeCell ref="D90:D91"/>
    <mergeCell ref="E90:E91"/>
    <mergeCell ref="F90:F91"/>
    <mergeCell ref="G90:G91"/>
    <mergeCell ref="O90:O91"/>
    <mergeCell ref="P90:Q90"/>
    <mergeCell ref="R90:R91"/>
    <mergeCell ref="A91:B91"/>
    <mergeCell ref="A92:B92"/>
    <mergeCell ref="P92:Q92"/>
    <mergeCell ref="H90:H91"/>
    <mergeCell ref="I90:I91"/>
    <mergeCell ref="J90:J91"/>
    <mergeCell ref="K90:K91"/>
    <mergeCell ref="L90:L91"/>
    <mergeCell ref="M90:M91"/>
    <mergeCell ref="A96:B96"/>
    <mergeCell ref="A97:B97"/>
    <mergeCell ref="A98:B98"/>
    <mergeCell ref="A93:B93"/>
    <mergeCell ref="A94:B94"/>
    <mergeCell ref="A95:B95"/>
    <mergeCell ref="A102:B102"/>
    <mergeCell ref="A103:B103"/>
    <mergeCell ref="A104:B104"/>
    <mergeCell ref="A99:B99"/>
    <mergeCell ref="A100:B100"/>
    <mergeCell ref="A101:B101"/>
    <mergeCell ref="A108:B108"/>
    <mergeCell ref="A109:B109"/>
    <mergeCell ref="A110:B110"/>
    <mergeCell ref="A105:B105"/>
    <mergeCell ref="A106:B106"/>
    <mergeCell ref="A107:B107"/>
    <mergeCell ref="A114:B114"/>
    <mergeCell ref="A115:B115"/>
    <mergeCell ref="A116:B116"/>
    <mergeCell ref="A111:B111"/>
    <mergeCell ref="A112:B112"/>
    <mergeCell ref="A113:B113"/>
    <mergeCell ref="A120:B120"/>
    <mergeCell ref="A121:B121"/>
    <mergeCell ref="A117:B117"/>
    <mergeCell ref="A118:B118"/>
    <mergeCell ref="A119:B119"/>
  </mergeCells>
  <phoneticPr fontId="3"/>
  <dataValidations count="1">
    <dataValidation imeMode="halfAlpha" allowBlank="1" showInputMessage="1" showErrorMessage="1" sqref="C106:G106 K106:L10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2014-09-07T04:31:37Z</dcterms:created>
  <dcterms:modified xsi:type="dcterms:W3CDTF">2014-09-09T06:27:48Z</dcterms:modified>
</cp:coreProperties>
</file>